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8695" windowHeight="12525"/>
  </bookViews>
  <sheets>
    <sheet name="РАЙОН" sheetId="1" r:id="rId1"/>
  </sheets>
  <definedNames>
    <definedName name="_xlnm.Print_Area" localSheetId="0">РАЙОН!$A$1:$C$202</definedName>
  </definedNames>
  <calcPr calcId="124519" iterate="1"/>
</workbook>
</file>

<file path=xl/calcChain.xml><?xml version="1.0" encoding="utf-8"?>
<calcChain xmlns="http://schemas.openxmlformats.org/spreadsheetml/2006/main">
  <c r="C199" i="1"/>
  <c r="C196"/>
  <c r="C193" s="1"/>
  <c r="C192" s="1"/>
  <c r="C187"/>
  <c r="C186" s="1"/>
  <c r="C184"/>
  <c r="C182"/>
  <c r="C180"/>
  <c r="C178"/>
  <c r="C174"/>
  <c r="C173" s="1"/>
  <c r="C171"/>
  <c r="C169"/>
  <c r="C157"/>
  <c r="C156" s="1"/>
  <c r="C154"/>
  <c r="C134"/>
  <c r="C133" s="1"/>
  <c r="C131"/>
  <c r="C129"/>
  <c r="C127"/>
  <c r="C125"/>
  <c r="C122"/>
  <c r="C121"/>
  <c r="C120" s="1"/>
  <c r="C117"/>
  <c r="C115"/>
  <c r="C109"/>
  <c r="C107"/>
  <c r="C103"/>
  <c r="C100"/>
  <c r="C97"/>
  <c r="C95"/>
  <c r="C93"/>
  <c r="C91"/>
  <c r="C87"/>
  <c r="C86" s="1"/>
  <c r="C84"/>
  <c r="C82"/>
  <c r="C79"/>
  <c r="C77"/>
  <c r="C73"/>
  <c r="C72" s="1"/>
  <c r="C70"/>
  <c r="C69" s="1"/>
  <c r="C64"/>
  <c r="C62" s="1"/>
  <c r="C61" s="1"/>
  <c r="C59"/>
  <c r="C57"/>
  <c r="C55"/>
  <c r="C54" s="1"/>
  <c r="C52"/>
  <c r="C50"/>
  <c r="C46"/>
  <c r="C45" s="1"/>
  <c r="C43"/>
  <c r="C41"/>
  <c r="C38"/>
  <c r="C36"/>
  <c r="C33"/>
  <c r="C31"/>
  <c r="C29"/>
  <c r="C25"/>
  <c r="C23"/>
  <c r="C21"/>
  <c r="C19"/>
  <c r="C8"/>
  <c r="C7" s="1"/>
  <c r="C81" l="1"/>
  <c r="C114"/>
  <c r="C113" s="1"/>
  <c r="C90"/>
  <c r="C106"/>
  <c r="C68"/>
  <c r="C177"/>
  <c r="C49"/>
  <c r="C48" s="1"/>
  <c r="C18"/>
  <c r="C17" s="1"/>
  <c r="C76"/>
  <c r="C99"/>
  <c r="C28"/>
  <c r="C27" s="1"/>
  <c r="C40"/>
  <c r="C153"/>
  <c r="C119"/>
  <c r="C75" l="1"/>
  <c r="C89"/>
  <c r="C112"/>
  <c r="C111" s="1"/>
  <c r="C6" l="1"/>
  <c r="C202" s="1"/>
</calcChain>
</file>

<file path=xl/sharedStrings.xml><?xml version="1.0" encoding="utf-8"?>
<sst xmlns="http://schemas.openxmlformats.org/spreadsheetml/2006/main" count="399" uniqueCount="356">
  <si>
    <t>Наименование показателя</t>
  </si>
  <si>
    <t>Код бюджетной классификации Российской Федерации</t>
  </si>
  <si>
    <t>НАЛОГОВЫЕ И НЕНАЛОГОВЫЕ ДОХОДЫ</t>
  </si>
  <si>
    <t>000  1  00  00000  00  0000  000</t>
  </si>
  <si>
    <t>НАЛОГИ НА ПРИБЫЛЬ, ДОХОДЫ</t>
  </si>
  <si>
    <t>000  1  01  00000  00  0000  000</t>
  </si>
  <si>
    <t>Налог на доходы физических лиц</t>
  </si>
  <si>
    <t>000  1  01  02000  01  0000  110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</si>
  <si>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</si>
  <si>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000  1  01  02010  01  0000  110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</si>
  <si>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</si>
  <si>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000  1  01  02020  01  0000  110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</si>
  <si>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</si>
  <si>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000  1  01  02030  01  0000  110</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</si>
  <si>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t>
  </si>
  <si>
    <t>000  1  01  02040  01  0000  110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</si>
  <si>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</si>
  <si>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000  1  01  02080  01  0000  110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</si>
  <si>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</si>
  <si>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000  1  01  02130  01  0000  110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</si>
  <si>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</si>
  <si>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000  1  01  02140  01  0000  110</t>
  </si>
  <si>
    <t>Налог на доходы физических лиц в части суммы налога, относящейся к налоговой базе, указанной в пункте 6 2 статьи 210 Налогового кодекса Российской Федерации, не превышающей 5 миллионов рублей</t>
  </si>
  <si>
    <t>000  1  01  02210  01  0000  110</t>
  </si>
  <si>
    <t>НАЛОГИ НА ТОВАРЫ (РАБОТЫ, УСЛУГИ), РЕАЛИЗУЕМЫЕ НА ТЕРРИТОРИИ РОССИЙСКОЙ ФЕДЕРАЦИИ</t>
  </si>
  <si>
    <t>000  1  03  00000  00  0000  000</t>
  </si>
  <si>
    <t xml:space="preserve">Акцизы по подакцизным товарам (продукции), производимым на территории Российской Федерации
</t>
  </si>
  <si>
    <t>000  1  03  02000  01  0000  110</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</si>
  <si>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</si>
  <si>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000  1  03  02230  01  0000  110</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</si>
  <si>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</si>
  <si>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000  1  03  02231  01  0000  110</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</si>
  <si>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</si>
  <si>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000  1  03  02240  01  0000  110</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</si>
  <si>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</si>
  <si>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000  1  03  02241  01  0000  110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</si>
  <si>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</si>
  <si>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000  1  03  02250  01  0000  110</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</si>
  <si>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</si>
  <si>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000  1  03  02251  01  0000  110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</si>
  <si>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</si>
  <si>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000  1  03  02260  01  0000  110</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</si>
  <si>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</si>
  <si>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000  1  03  02261  01  0000  110</t>
  </si>
  <si>
    <t>НАЛОГИ НА СОВОКУПНЫЙ ДОХОД</t>
  </si>
  <si>
    <t>000  1  05  00000  00  0000  000</t>
  </si>
  <si>
    <t>Налог, взимаемый в связи с применением упрощенной системы налогообложения</t>
  </si>
  <si>
    <t>000  1  05  01000  00  0000  110</t>
  </si>
  <si>
    <t>Налог, взимаемый с налогоплательщиков, выбравших в качестве объекта налогообложения доходы</t>
  </si>
  <si>
    <t>000  1  05  01010  01  0000  110</t>
  </si>
  <si>
    <t xml:space="preserve">Налог, взимаемый с налогоплательщиков, выбравших в качестве объекта налогообложения доходы
</t>
  </si>
  <si>
    <t>000  1  05  01011  01  0000  110</t>
  </si>
  <si>
    <t>Налог, взимаемый с налогоплательщиков, выбравших в качестве объекта налогообложения доходы, уменьшенные на величину расходов</t>
  </si>
  <si>
    <t>000  1  05  01020  01  0000  110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</si>
  <si>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</si>
  <si>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000  1  05  01021  01  0000  110</t>
  </si>
  <si>
    <t>Единый налог на вмененный доход для отдельных видов деятельности</t>
  </si>
  <si>
    <t>000  1  05  02000  02  0000  110</t>
  </si>
  <si>
    <t>000  1  05  02010  02  0000  110</t>
  </si>
  <si>
    <t>Единый налог на вмененный доход для отдельных видов деятельности (за налоговые периоды, истекшие до 1 января 2011 года)</t>
  </si>
  <si>
    <t>000  1  05  02020  02  0000  110</t>
  </si>
  <si>
    <t>Единый сельскохозяйственный налог</t>
  </si>
  <si>
    <t>000  1  05  03000  01  0000  110</t>
  </si>
  <si>
    <t>000  1  05  03010  01  0000  110</t>
  </si>
  <si>
    <t>Налог, взимаемый в связи с применением патентной системы налогообложения</t>
  </si>
  <si>
    <t>000  1  05  04000  02  0000  110</t>
  </si>
  <si>
    <t>Налог, взимаемый в связи с применением патентной системы налогообложения, зачисляемый в бюджеты муниципальных районов</t>
  </si>
  <si>
    <t>000  1  05  04020  02  0000  110</t>
  </si>
  <si>
    <t>ГОСУДАРСТВЕННАЯ ПОШЛИНА</t>
  </si>
  <si>
    <t>000  1  08  00000  00  0000  000</t>
  </si>
  <si>
    <t>Государственная пошлина по делам, рассматриваемым в судах общей юрисдикции, мировыми судьями</t>
  </si>
  <si>
    <t>000  1  08  03000  01  0000  110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</si>
  <si>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</si>
  <si>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000  1  08  03010  01  0000  110</t>
  </si>
  <si>
    <t>Государственная пошлина за выдачу разрешения на установку рекламной конструкции</t>
  </si>
  <si>
    <t>000  1  08  07150  01  0000 110</t>
  </si>
  <si>
    <t xml:space="preserve">Государственная пошлина за выдачу разрешения на установку рекламной конструкции
</t>
  </si>
  <si>
    <t>ЗАДОЛЖЕННОСТЬ И ПЕРЕРАСЧЕТЫ ПО ОТМЕНЕННЫМ НАЛОГАМ, СБОРАМ И ИНЫМ ОБЯЗАТЕЛЬНЫМ ПЛАТЕЖАМ</t>
  </si>
  <si>
    <t>000  1  09  00000  00  0000  000</t>
  </si>
  <si>
    <t>Налог на прибыль организаций, зачислявшийся до 1 января 2005 года в местные бюджеты</t>
  </si>
  <si>
    <t>000  1  09  01000  00  0000  110</t>
  </si>
  <si>
    <t>Налог на прибыль организаций, зачислявшийся до 1 января 2005 года в местные бюджеты, мобилизуемый на территориях муниципальных районов</t>
  </si>
  <si>
    <t>000  1  09  01030  05  0000  110</t>
  </si>
  <si>
    <t>ДОХОДЫ ОТ ИСПОЛЬЗОВАНИЯ ИМУЩЕСТВА, НАХОДЯЩЕГОСЯ В ГОСУДАРСТВЕННОЙ И МУНИЦИПАЛЬНОЙ СОБСТВЕННОСТИ</t>
  </si>
  <si>
    <t>000  1  11  00000  00  0000  000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</si>
  <si>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</si>
  <si>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000  1  11  05000  00  0000  120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</si>
  <si>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</si>
  <si>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000  1  11  05010  00  0000  120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</si>
  <si>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</si>
  <si>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000  1  11  05013  05  0000  120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</si>
  <si>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</si>
  <si>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000  1  11  05030  00  0000  120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</si>
  <si>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</si>
  <si>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000  1  11  05035  05  0000  120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</si>
  <si>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</si>
  <si>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000  1  11  05300  00  0000  120</t>
  </si>
  <si>
    <t>Плата по соглашениям об установлении сервитута в отношении земельных участков, государственная собственность на которые не разграничена</t>
  </si>
  <si>
    <t>000  1  11  05310  00  0000  120</t>
  </si>
  <si>
    <t xml:space="preserve">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t>
  </si>
  <si>
    <t>000  1  11  05313  05  0000  120</t>
  </si>
  <si>
    <t>Средства, получаемые от передачи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в залог, в доверительное управление</t>
  </si>
  <si>
    <t>000 1  11  08000  00  0000  120</t>
  </si>
  <si>
    <t>Средства, получаемые от передачи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залог, в доверительное управление</t>
  </si>
  <si>
    <t>000 1  11  08050  05  0000  120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</si>
  <si>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</si>
  <si>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000 1  11  09000  00  0000  120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</si>
  <si>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</si>
  <si>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000 1  11  09045  05  0000  120</t>
  </si>
  <si>
    <t>ПЛАТЕЖИ ПРИ ПОЛЬЗОВАНИИ ПРИРОДНЫМИ РЕСУРСАМИ</t>
  </si>
  <si>
    <t>000  1  12  00000  00  0000  000</t>
  </si>
  <si>
    <t>Плата за негативное воздействие на окружающую среду</t>
  </si>
  <si>
    <t>000  1  12  01000  01  0000  120</t>
  </si>
  <si>
    <t>Плата за выбросы загрязняющих веществ в атмосферный воздух стационарными объектами</t>
  </si>
  <si>
    <t>000  1  12  01010  01  0000  120</t>
  </si>
  <si>
    <t>Плата за размещение отходов производства и потребления</t>
  </si>
  <si>
    <t>000  1  12  01040  01  0000  120</t>
  </si>
  <si>
    <t>Плата за размещение отходов производства</t>
  </si>
  <si>
    <t>000  1  12  01041  01  0000  120</t>
  </si>
  <si>
    <t>Плата за размещение твердых коммунальных отходов</t>
  </si>
  <si>
    <t>000  1  12  01042  01  0000  120</t>
  </si>
  <si>
    <t xml:space="preserve">Плата за выбросы загрязняющих веществ, образующихся при сжигании на факельных установках и (или) рассеивании попутного нефтяного газа
</t>
  </si>
  <si>
    <t>000  1  12  01070  01  0000  120</t>
  </si>
  <si>
    <t>ДОХОДЫ ОТ ОКАЗАНИЯ ПЛАТНЫХ УСЛУГ (РАБОТ) И КОМПЕНСАЦИИ ЗАТРАТ ГОСУДАРСТВА</t>
  </si>
  <si>
    <t>000  1  13  00000  00  0000  000</t>
  </si>
  <si>
    <t xml:space="preserve">Доходы от оказания платных услуг (работ) </t>
  </si>
  <si>
    <t>000  1  13  01000  00  0000  130</t>
  </si>
  <si>
    <t>Прочие доходы от оказания платных услуг (работ)</t>
  </si>
  <si>
    <t>000  1  13  01990  00  0000  130</t>
  </si>
  <si>
    <t>Прочие доходы от оказания платных услуг (работ) получателями средств бюджетов муниципальных районов</t>
  </si>
  <si>
    <t>000  1  13  01995  05  0000  130</t>
  </si>
  <si>
    <t>Доходы от компенсации затрат государства</t>
  </si>
  <si>
    <t>000  1  13  02000  00  0000  130</t>
  </si>
  <si>
    <t>Прочие доходы от компенсации затрат государства</t>
  </si>
  <si>
    <t>000  1  13  02990  00  0000  130</t>
  </si>
  <si>
    <t>Прочие доходы от компенсации затрат бюджетов муниципальных районов</t>
  </si>
  <si>
    <t>000  1  13  02995  05  0000  130</t>
  </si>
  <si>
    <t>ДОХОДЫ ОТ ПРОДАЖИ МАТЕРИАЛЬНЫХ И НЕМАТЕРИАЛЬНЫХ АКТИВОВ</t>
  </si>
  <si>
    <t>000  1  14  00000  00  0000  000</t>
  </si>
  <si>
    <t>Доходы от реализации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</si>
  <si>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000  1  14  02000  00  0000  000</t>
  </si>
  <si>
    <t>Доходы от реализации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</si>
  <si>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000  1 14  02050  05  0000  410</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</si>
  <si>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основных средств по указанному имуществу</t>
  </si>
  <si>
    <t>000  1  14  02052  05  0000  410</t>
  </si>
  <si>
    <t>Доходы от реализации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</si>
  <si>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000  1 14  02050  05  0000  440</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</si>
  <si>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материальных запасов по указанному имуществу</t>
  </si>
  <si>
    <t>000  1  14  02052  05  0000  440</t>
  </si>
  <si>
    <t>Доходы от продажи земельных участков, находящихся в государственной и муниципальной собственности</t>
  </si>
  <si>
    <t>000  1  14  06000  00  0000  430</t>
  </si>
  <si>
    <t>Доходы от продажи земельных участков, государственная собственность на которые не разграничена</t>
  </si>
  <si>
    <t>000  1  14  06010  00  0000  430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</si>
  <si>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</si>
  <si>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000  1  14  06013  05  0000  430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</si>
  <si>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</si>
  <si>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000  1  14  06020  00  0000  430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</si>
  <si>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</si>
  <si>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000  1  14  06025  05  0000  430</t>
  </si>
  <si>
    <t>АДМИНИСТРАТИВНЫЕ ПЛАТЕЖИ И СБОРЫ</t>
  </si>
  <si>
    <t>000  1  15  00000  00  0000  000</t>
  </si>
  <si>
    <t>Платежи, взимаемые государственными и муниципальными органами (организациями) за выполнение определенных функций</t>
  </si>
  <si>
    <t>000  1  15  02000  00  0000  140</t>
  </si>
  <si>
    <t>Платежи, взимаемые органами местного самоуправления (организациями) муниципальных районов за выполнение определенных функций</t>
  </si>
  <si>
    <t>000  1  15  02050  05  0000  140</t>
  </si>
  <si>
    <t>ШТРАФЫ, САНКЦИИ, ВОЗМЕЩЕНИЕ УЩЕРБА</t>
  </si>
  <si>
    <t>000  1  16  00000  00  0000  000</t>
  </si>
  <si>
    <t>Административные штрафы, установленные Кодексом Российской Федерации об административных правонарушениях</t>
  </si>
  <si>
    <t>000  1  16  01000  01  0000  140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</si>
  <si>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</si>
  <si>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000  1  16  01050  01  0000  140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</si>
  <si>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</si>
  <si>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000  1  16  01053  01  0000  140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</si>
  <si>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</si>
  <si>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</si>
  <si>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</si>
  <si>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000  1  16  01063  01  0000  140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</si>
  <si>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</si>
  <si>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000  1  16  01070  01  0000  140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</si>
  <si>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</si>
  <si>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000  1  16  01074  01  0000  140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</si>
  <si>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</si>
  <si>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</si>
  <si>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</si>
  <si>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000  1  16  01203  01  0000  140</t>
  </si>
  <si>
    <t>Платежи в целях возмещения причиненного ущерба (убытков)</t>
  </si>
  <si>
    <t>000  1  16  10000  00  0000  140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</si>
  <si>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</si>
  <si>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000  1  16  10120  00  0000  140</t>
  </si>
  <si>
    <t xml:space="preserve">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t>
  </si>
  <si>
    <t>000  1  16  10123  01  0000  140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</si>
  <si>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</si>
  <si>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000  1  16  10129  01  0000  140</t>
  </si>
  <si>
    <t>Платежи, уплачиваемые в целях возмещения вреда</t>
  </si>
  <si>
    <t>000  1  16  11000  01  0000  140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</si>
  <si>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</si>
  <si>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000  1  16  11050  01  0000  140</t>
  </si>
  <si>
    <t>Доходы от сумм пеней, предусмотренных законодательством Российской Федерации о налогах и сборах, подлежащие зачислению в бюджеты субъектов Российской Федерации по нормативу, установленному Бюджетным кодексом Российской Федерации, распределяемые Федеральным казначейством между бюджетами субъектов Российской Федерации в соответствии с федеральным законом о федеральном бюджете</t>
  </si>
  <si>
    <t>000  1  16  18000  02  0000  140</t>
  </si>
  <si>
    <t>ПРОЧИЕ НЕНАЛОГОВЫЕ ДОХОДЫ</t>
  </si>
  <si>
    <t>000  1  17  00000  00  0000  000</t>
  </si>
  <si>
    <t>Прочие неналоговые доходы</t>
  </si>
  <si>
    <t>000  1  17  05000  00  0000  180</t>
  </si>
  <si>
    <t>Прочие неналоговые доходы бюджетов муниципальных районов</t>
  </si>
  <si>
    <t>000  1  17  05050  05  0000  180</t>
  </si>
  <si>
    <t xml:space="preserve">Инициативные платежи
</t>
  </si>
  <si>
    <t>000  1  17  15000  00  0000  150</t>
  </si>
  <si>
    <t>Инициативные платежи, зачисляемые в бюджеты муниципальных районов</t>
  </si>
  <si>
    <t>000  1  17  15030  05  0000  150</t>
  </si>
  <si>
    <t>БЕЗВОЗМЕЗДНЫЕ ПОСТУПЛЕНИЯ</t>
  </si>
  <si>
    <t>000  2  00  00000  00  0000  000</t>
  </si>
  <si>
    <t>БЕЗВОЗМЕЗДНЫЕ ПОСТУПЛЕНИЯ ОТ ДРУГИХ БЮДЖЕТОВ БЮДЖЕТНОЙ СИСТЕМЫ РОССИЙСКОЙ ФЕДЕРАЦИИ</t>
  </si>
  <si>
    <t>000  2  02  00000  00  0000  000</t>
  </si>
  <si>
    <t>ДОТАЦИИ БЮДЖЕТАМ СУБЪЕКТОВ РОССИЙСКОЙ ФЕДЕРАЦИИ И МУНИЦИПАЛЬНЫХ ОБРАЗОВАНИЙ</t>
  </si>
  <si>
    <t>000  2  02  10000  00  0000  150</t>
  </si>
  <si>
    <t>Дотации бюджетам бюджетной системы Российской Федерации</t>
  </si>
  <si>
    <t>000 2 02 10000 00 0000 150</t>
  </si>
  <si>
    <t>Дотации на выравнивание бюджетной обеспеченности</t>
  </si>
  <si>
    <t>000 2  02 15001 00 0000 150</t>
  </si>
  <si>
    <t>Дотации бюджетам муниципальных районов на выравнивание бюджетной обеспеченности</t>
  </si>
  <si>
    <t>000 2  02 15001 05 0000 150</t>
  </si>
  <si>
    <t xml:space="preserve">Дотации бюджетам на поддержку мер по обеспечению сбалансированности бюджетов
</t>
  </si>
  <si>
    <t>000 2  02 15002 00 0000 150</t>
  </si>
  <si>
    <t>Дотации бюджетам муниципальных районов на поддержку мер по обеспечению сбалансированности бюджетов</t>
  </si>
  <si>
    <t>000 2  02 15002 05 0000 150</t>
  </si>
  <si>
    <t>СУБСИДИИ БЮДЖЕТАМ СУБЪЕКТОВ РОССИЙСКОЙ ФЕДЕРАЦИИ И МУНИЦИПАЛЬНЫХ ОБРАЗОВАНИЙ (МЕЖБЮДЖЕТНЫЕ СУБСИДИИ)</t>
  </si>
  <si>
    <t>000 2 02 20000 00 0000 150</t>
  </si>
  <si>
    <t>Субсидии бюджетам на софинансирование капитальных вложений в объекты муниципальной собственности</t>
  </si>
  <si>
    <t>000 2 02 20077 00 0000 150</t>
  </si>
  <si>
    <t>Субсидии бюджетам муниципальных районов на софинансирование капитальных вложений в объекты муниципальной собственности</t>
  </si>
  <si>
    <t>000 2 02 20077 05 0000 150</t>
  </si>
  <si>
    <t xml:space="preserve">Субсидии бюджетам на создание в общеобразовательных организациях, расположенных в сельской местности и малых городах, условий для занятий физической культурой и спортом
</t>
  </si>
  <si>
    <t>000 2 02 25097 00 0000 150</t>
  </si>
  <si>
    <t>Субсидии бюджетам муниципальных районов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</si>
  <si>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000 2 02 25097 05 0000 150</t>
  </si>
  <si>
    <t>Субсидии местным бюджетам на софинансирование капитальных вложений в объекты муниципальной собственности, которые осуществляются из местных бюджетов, в целях реализации мероприятий по строительству, реконструкции образовательных организаций</t>
  </si>
  <si>
    <t>000 0 00 00000 00 0000 000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</si>
  <si>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</si>
  <si>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000 2 02 25304 00 0000 150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</si>
  <si>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</si>
  <si>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000 2 02 25304 05 0000 150</t>
  </si>
  <si>
    <t>Субсидии бюджетам на реализацию мероприятий по обеспечению жильем молодых семей</t>
  </si>
  <si>
    <t>000 2 02 25497 00 0000 150</t>
  </si>
  <si>
    <t>Субсидии бюджетам муниципальных районов на реализацию мероприятий по обеспечению жильем молодых семей</t>
  </si>
  <si>
    <t>000 2 02 25497 05 0000 150</t>
  </si>
  <si>
    <t>Субсидия бюджетам на поддержку отрасли культуры</t>
  </si>
  <si>
    <t>000 2 02 25519 00 0000 150</t>
  </si>
  <si>
    <t>Субсидии бюджетам муниципальных районов на поддержку отрасли культуры</t>
  </si>
  <si>
    <t>000 2 02 25519 05 0000 150</t>
  </si>
  <si>
    <t>Субсидии бюджетам на реализацию мероприятий по модернизации школьных систем образования</t>
  </si>
  <si>
    <t>000 2 02 25750 00 0000 150</t>
  </si>
  <si>
    <t>Субсидии бюджетам муниципальных районов на реализацию мероприятий по модернизации школьных систем образования</t>
  </si>
  <si>
    <t>000 2 02 25750 05 0000 150</t>
  </si>
  <si>
    <t>Прочие субсидии</t>
  </si>
  <si>
    <t>000 2 02 29999 00 0000 150</t>
  </si>
  <si>
    <t>Прочие субсидии бюджетам муниципальных районов</t>
  </si>
  <si>
    <t>000 2 02 29999 05 0000 150</t>
  </si>
  <si>
    <t>Субсидия для организации отдыха детей в каникулярное время на оплату стоимости набора продуктов питания в лагерях с дневным пребыванием детей, организованных органами местного самоуправления муниципальных образований Иркутской области</t>
  </si>
  <si>
    <t>Субсидия на реализацию мероприятий перечня проектов народных инициатив</t>
  </si>
  <si>
    <t xml:space="preserve">Субсидия на приобретение школьных автобусов для обеспечения безопасности школьных перевозок и ежедневного подвоза обучающихся к месту обучения и обратно </t>
  </si>
  <si>
    <t>Субсидия на приобретение средств обучения и воспитания (мебели для занятий в учебных классах), необходимых для оснащения муниципальных общеобразовательных организаций в Иркутской области</t>
  </si>
  <si>
    <t>Субсидия на выплату денежного содержания с начислениями на него главам, муниципальным служащим органов местного самоуправления муниципальных районов (городских округов) иркутской области, а также заработной платы с начислениями на нее техническому и вспомогательному персоналу органов местного самоуправления муниципальных районов (городских округов) иркутской области, работникам учреждений, находящихся в ведении органов местного самоуправления муниципальных районов (городских округов) иркутской области</t>
  </si>
  <si>
    <t>Субсидия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t>
  </si>
  <si>
    <t>Субсидия на обеспечение бесплатным питьевым молоком обучающихся 1 - 4 классов муниципальных общеобразовательных организаций в Иркутской области</t>
  </si>
  <si>
    <t xml:space="preserve">Субсидия на государственную поддержку отрасли культуры для реализации мероприятий по модернизации библиотек в части комплектования книжных фондов библиотек муниципальных образований </t>
  </si>
  <si>
    <t>Субсидия на мероприятия по сбору, транспортированию и утилизации (захоронению) твердых коммунальных отходов с несанкционированных мест размещения отходов</t>
  </si>
  <si>
    <t>Субсидия местным бюджетам на осуществление мероприятий по капитальному ремонту образовательных организаций</t>
  </si>
  <si>
    <t>Субсидия на реализацию мероприятий по соблюдению требований к антитеррористической защищенности объектов (территорий) муниципальных образовательных организаций в Иркутской области</t>
  </si>
  <si>
    <t>Субсидии местным бюджетам на реализацию мероприятий по приобретению учебников и учебных пособий, а также учебно-методических материалов, необходимых для реализации образовательных программ начального общего, основного общего, среднего общего образования муниципальными общеобразовательными организациями в Иркутской области</t>
  </si>
  <si>
    <t>Субсидия на мероприятия по защите от негативного воздействия вод населения и объектов экономики</t>
  </si>
  <si>
    <t>Субсидии местным бюджетам на приобретение спортивного оборудования и инвентаря для оснащения муниципальных организаций, осуществляющих деятельность в сфере физической культуры и спорта</t>
  </si>
  <si>
    <t>Субсидии местным бюджетам на реализацию мероприятий по модернизации школьных систем образования</t>
  </si>
  <si>
    <t xml:space="preserve"> Субсидия в целях софинансирования мероприятийпо созданию мест (площадок) накопления твердых коммунальных отходов </t>
  </si>
  <si>
    <t>Субсидии местным бюджетам на осуществление дорожной деятельности в отношении автомобильных дорог общего пользования местного значения, включенных в программы дорожной деятельности муниципальных образований Иркутской области</t>
  </si>
  <si>
    <t>Субсидия местным бюджетам на финансовую поддержку реализации инициативных проектов</t>
  </si>
  <si>
    <t>СУБВЕНЦИИ БЮДЖЕТАМ БЮДЖЕТНОЙ СИСТЕМЫ РОССИЙСКОЙ ФЕДЕРАЦИИ</t>
  </si>
  <si>
    <t>000 2 02 30000 00 0000 150</t>
  </si>
  <si>
    <t>Субвенции бюджетам муниципальных образований на предоставление гражданам субсидий на оплату жилого помещения и коммунальных услуг</t>
  </si>
  <si>
    <t>000  2  02  30022  00  0000  150</t>
  </si>
  <si>
    <t>Субвенция бюджетам муниципальных районов на предоставление гражданам субсидий на оплату жилых помещений и коммунальных услуг</t>
  </si>
  <si>
    <t>000  2  02  30022  05  0000  150</t>
  </si>
  <si>
    <t>Субвенции местным бюджетам на выполнение передаваемых полномочий субъектов Российской Федерации</t>
  </si>
  <si>
    <t>000 2 02 30024 00 0000 150</t>
  </si>
  <si>
    <t>Субвенции бюджетам муниципальных районов на выполнение передаваемых полномочий субъектов Российской Федерации</t>
  </si>
  <si>
    <t>000 2 02 30024 05 0000 150</t>
  </si>
  <si>
    <t>Осуществление областных государственных полномочий по расчету и предоставлению дотаций на выравнивание бюджетной обеспеченности поселений, входящих в состав муниципального района Иркутской области</t>
  </si>
  <si>
    <t>Осуществление областных государственных полномочий по хранению, комплектованию, учету и использованию архивных документов, относящихся к государственной собственности Иркутской области</t>
  </si>
  <si>
    <t>Осуществление отдельных областных государственных полномочий в сфере труда</t>
  </si>
  <si>
    <t>Осуществление областных государственных полномочий по определению персонального состава и обеспечению деятельности районных (городских), районных в городах комиссий по делам несовершеннолетних и защите их прав</t>
  </si>
  <si>
    <t>Осуществление областных государственных полномочий по определению персонального состава и обеспечению деятельности административных комиссий</t>
  </si>
  <si>
    <t>Осуществление отдельных областных государственных полномочий по предоставлению мер социальной поддержки многодетным и малоимущим семьям</t>
  </si>
  <si>
    <t>Осуществление отдельных областных государственных полномочий по обеспечению бесплатным питанием отдельных категорий обучающихся</t>
  </si>
  <si>
    <t>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 в границах населенных пунктов Иркутской области</t>
  </si>
  <si>
    <t>Осуществление областного государственного полномочия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отдельными законами Иркутской области об административной ответственности</t>
  </si>
  <si>
    <t>Осуществление отдельных областных государственных полномочий в области противодействия коррупции</t>
  </si>
  <si>
    <t>Субвенция на осуществление областных государственных полномочий по обеспечению бесплатным двухразовым питанием детей-инвалидов</t>
  </si>
  <si>
    <t xml:space="preserve">Субвенции бюджетам на осуществление полномочий по составлению (изменению, дополнению) списков кандидатов в присяжные заседатели федеральных судов общей юрисдикции в Российской Федерации
</t>
  </si>
  <si>
    <t>000 2 02 35120 00 0000 150</t>
  </si>
  <si>
    <t>Субвенция бюджетам на осуществление полномочий по составлению (изменению, дополнению) списков кандидатов в присяжные заседатели федеральных судов общей юрисдикции в Российской Федерации</t>
  </si>
  <si>
    <t>000 2 02 35120 05 0000 150</t>
  </si>
  <si>
    <t>Единая субвенция местным бюджетам из бюджета субъекта Российской Федерации</t>
  </si>
  <si>
    <t>000 2 02 36900 00 0000 150</t>
  </si>
  <si>
    <t>Единая субвенция бюджетам муниципальных районов из бюджета субъекта Российской Федерации</t>
  </si>
  <si>
    <t>000 2 02 36900 05 0000 150</t>
  </si>
  <si>
    <t>Прочие субвенции</t>
  </si>
  <si>
    <t>000 2 02 39999 00 0000 150</t>
  </si>
  <si>
    <t>Прочие субвенции бюджетам муниципальных районов</t>
  </si>
  <si>
    <t>000 2 02 39999 05 0000 150</t>
  </si>
  <si>
    <t>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</si>
  <si>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Субвенция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</si>
  <si>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ИНЫЕ МЕЖБЮДЖЕТНЫЕ ТРАНСФЕРТЫ</t>
  </si>
  <si>
    <t>000 2 02 40000 00 0000 150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</si>
  <si>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</si>
  <si>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000 2 02 40014 00 0000 150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</si>
  <si>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</si>
  <si>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000 2 02 40014 05 0000 150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</si>
  <si>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</si>
  <si>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000 2 02 45050 00 0000 150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</si>
  <si>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</si>
  <si>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000 2 02 45050 05 0000 150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</si>
  <si>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</si>
  <si>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000 2 02 45179 00 0000 150_x000D_
</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</si>
  <si>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</si>
  <si>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000 2 02 45179 05 0000 150</t>
  </si>
  <si>
    <t>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</si>
  <si>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000 2 02 45303 00 0000 150</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</si>
  <si>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</si>
  <si>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000 2 02 45303 05 0000 150</t>
  </si>
  <si>
    <t xml:space="preserve">Прочие межбюджетные трансферты, передаваемые бюджетам
</t>
  </si>
  <si>
    <t>000 2 02 49999 00 0000 150</t>
  </si>
  <si>
    <t xml:space="preserve">Прочие межбюджетные трансферты, передаваемые бюджетам муниципальных районов
</t>
  </si>
  <si>
    <t>000 2 02 49999 05 0000 150</t>
  </si>
  <si>
    <t>Прочие межбюджетные трансферты на реализацию мероприятий, связанных с достижением наилучших результатов по увеличению налоговых и неналоговых доходов местных бюджетов, а также с проведением преобразования муниципальных образований Иркутской области в форме объединения</t>
  </si>
  <si>
    <t>Прочие межбюджетные трансферты, передаваемые бюджетам сельских поселений на поддержку отрасли культуры</t>
  </si>
  <si>
    <t>Иные межбюджетные трансферты на оснащение предметных кабинетов общеобразовательных организаций средствами обучения и воспитания</t>
  </si>
  <si>
    <t>ПРОЧИЕ БЕЗВОЗМЕЗДНЫЕ ПОСТУПЛЕНИЯ</t>
  </si>
  <si>
    <t>000  2  07  00000  00  0000  150</t>
  </si>
  <si>
    <t>Прочие безвозмездные поступления в бюджеты муниципальных районов</t>
  </si>
  <si>
    <t>000  2  07  05000  05  0000  150</t>
  </si>
  <si>
    <t>Поступления от денежных пожертвований, предоставляемых физическими лицами получателям средств бюджетов муниципальных районов</t>
  </si>
  <si>
    <t>000  2  07  05020  05  0000  150</t>
  </si>
  <si>
    <t>Пожертвование МДОУ Ухтуйскому детскому саду</t>
  </si>
  <si>
    <t>000  2  07  05030  05  0000  150</t>
  </si>
  <si>
    <t>Пожертвование на реализацию мероприятий марафона "Помоги ребенку и ты спасешь мир"</t>
  </si>
  <si>
    <t>Благотворительная помощь администрации Зиминского районного муниципального образования</t>
  </si>
  <si>
    <t>ВОЗВРАТ ОСТАТКОВ СУБСИДИЙ, СУБВЕНЦИЙ И ИНЫХ МЕЖБЮДЖЕТНЫХ ТРАНСФЕРТОВ, ИМЕЮЩИХ ЦЕЛЕВОЕ НАЗНАЧЕНИЕ, ПРОШЛЫХ ЛЕТ</t>
  </si>
  <si>
    <t>000  2  19  00000  00  0000  150</t>
  </si>
  <si>
    <t>Возврат остатков субсидий на реализацию мероприятий по обеспечению жильем молодых семей из бюджетов муниципальных районов</t>
  </si>
  <si>
    <t>000  2  19  25497  05  0000  150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</si>
  <si>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</si>
  <si>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000  2  19  60010  05  0000  150</t>
  </si>
  <si>
    <t>ИТОГО ДОХОДОВ</t>
  </si>
  <si>
    <t>Прогнозируемые доходы бюджета Зиминского районного муниципального образования на 2025 год</t>
  </si>
  <si>
    <t>рублей</t>
  </si>
  <si>
    <t>Сумма</t>
  </si>
  <si>
    <t xml:space="preserve">Приложение  1
к решению Думы Зиминского муниципального района
от 21.05.2025 года № 69
Приложение  1
к решению Думы Зиминского муниципального района
от 18 декабря 2024 года № 30
 «О бюджете Зиминского районного
 муниципального образования на 2025 год 
и на плановый период 2026 и 2027 годов»
</t>
  </si>
</sst>
</file>

<file path=xl/styles.xml><?xml version="1.0" encoding="utf-8"?>
<styleSheet xmlns="http://schemas.openxmlformats.org/spreadsheetml/2006/main">
  <numFmts count="2">
    <numFmt numFmtId="41" formatCode="_-* #,##0_р_._-;\-* #,##0_р_._-;_-* &quot;-&quot;_р_._-;_-@_-"/>
    <numFmt numFmtId="43" formatCode="_-* #,##0.00_р_._-;\-* #,##0.00_р_._-;_-* &quot;-&quot;??_р_._-;_-@_-"/>
  </numFmts>
  <fonts count="19">
    <font>
      <sz val="11"/>
      <color theme="1"/>
      <name val="Calibri"/>
      <family val="2"/>
      <charset val="204"/>
      <scheme val="minor"/>
    </font>
    <font>
      <sz val="11"/>
      <color theme="1"/>
      <name val="Calibri"/>
      <family val="2"/>
      <charset val="204"/>
      <scheme val="minor"/>
    </font>
    <font>
      <sz val="8"/>
      <name val="Arial Cyr"/>
      <charset val="204"/>
    </font>
    <font>
      <sz val="10"/>
      <name val="Times New Roman"/>
      <family val="1"/>
      <charset val="204"/>
    </font>
    <font>
      <b/>
      <sz val="10"/>
      <name val="Times New Roman"/>
      <family val="1"/>
      <charset val="204"/>
    </font>
    <font>
      <sz val="10"/>
      <color indexed="8"/>
      <name val="Times New Roman"/>
      <family val="1"/>
      <charset val="204"/>
    </font>
    <font>
      <u/>
      <sz val="7.7"/>
      <color theme="10"/>
      <name val="Calibri"/>
      <family val="2"/>
      <charset val="204"/>
    </font>
    <font>
      <u/>
      <sz val="10"/>
      <name val="Times New Roman"/>
      <family val="1"/>
      <charset val="204"/>
    </font>
    <font>
      <sz val="10"/>
      <color theme="1"/>
      <name val="Times New Roman"/>
      <family val="1"/>
      <charset val="204"/>
    </font>
    <font>
      <sz val="11"/>
      <color rgb="FF22272F"/>
      <name val="Times New Roman"/>
      <family val="1"/>
      <charset val="204"/>
    </font>
    <font>
      <i/>
      <sz val="10"/>
      <name val="Times New Roman"/>
      <family val="1"/>
      <charset val="204"/>
    </font>
    <font>
      <i/>
      <sz val="10"/>
      <color theme="1"/>
      <name val="Times New Roman"/>
      <family val="1"/>
      <charset val="204"/>
    </font>
    <font>
      <sz val="10"/>
      <color rgb="FF22272F"/>
      <name val="Times New Roman"/>
      <family val="1"/>
      <charset val="204"/>
    </font>
    <font>
      <sz val="10"/>
      <color rgb="FF000000"/>
      <name val="Times New Roman"/>
      <family val="1"/>
      <charset val="204"/>
    </font>
    <font>
      <i/>
      <sz val="10"/>
      <color rgb="FF000000"/>
      <name val="Times New Roman"/>
      <family val="1"/>
      <charset val="204"/>
    </font>
    <font>
      <b/>
      <sz val="10"/>
      <color theme="1"/>
      <name val="Times New Roman"/>
      <family val="1"/>
      <charset val="204"/>
    </font>
    <font>
      <sz val="10"/>
      <color theme="1"/>
      <name val="Arial Cyr"/>
      <family val="2"/>
      <charset val="204"/>
    </font>
    <font>
      <sz val="10"/>
      <name val="Arial Cyr"/>
      <charset val="204"/>
    </font>
    <font>
      <sz val="12"/>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9">
    <xf numFmtId="0" fontId="0" fillId="0" borderId="0"/>
    <xf numFmtId="0" fontId="2" fillId="0" borderId="0"/>
    <xf numFmtId="0" fontId="6" fillId="0" borderId="0" applyNumberFormat="0" applyFill="0" applyBorder="0" applyAlignment="0" applyProtection="0">
      <alignment vertical="top"/>
      <protection locked="0"/>
    </xf>
    <xf numFmtId="0" fontId="2" fillId="0" borderId="0"/>
    <xf numFmtId="0" fontId="1" fillId="0" borderId="0"/>
    <xf numFmtId="0" fontId="16" fillId="0" borderId="0"/>
    <xf numFmtId="0" fontId="17" fillId="0" borderId="0"/>
    <xf numFmtId="41" fontId="17" fillId="0" borderId="0" applyFont="0" applyFill="0" applyBorder="0" applyAlignment="0" applyProtection="0"/>
    <xf numFmtId="43" fontId="17" fillId="0" borderId="0" applyFont="0" applyFill="0" applyBorder="0" applyAlignment="0" applyProtection="0"/>
  </cellStyleXfs>
  <cellXfs count="110">
    <xf numFmtId="0" fontId="0" fillId="0" borderId="0" xfId="0"/>
    <xf numFmtId="4" fontId="3" fillId="0" borderId="0" xfId="1" applyNumberFormat="1" applyFont="1" applyFill="1"/>
    <xf numFmtId="0" fontId="3" fillId="0" borderId="0" xfId="1" applyFont="1" applyFill="1"/>
    <xf numFmtId="0" fontId="3" fillId="0" borderId="0" xfId="1" applyFont="1" applyFill="1" applyAlignment="1">
      <alignment wrapText="1"/>
    </xf>
    <xf numFmtId="0" fontId="4" fillId="0" borderId="0" xfId="1" applyFont="1" applyFill="1" applyBorder="1" applyAlignment="1" applyProtection="1">
      <alignment horizontal="center" vertical="center"/>
      <protection locked="0"/>
    </xf>
    <xf numFmtId="0" fontId="4" fillId="0" borderId="1" xfId="1" applyFont="1" applyFill="1" applyBorder="1" applyAlignment="1">
      <alignment horizontal="left" vertical="center" wrapText="1"/>
    </xf>
    <xf numFmtId="49" fontId="4" fillId="0" borderId="1" xfId="1" applyNumberFormat="1" applyFont="1" applyFill="1" applyBorder="1" applyAlignment="1">
      <alignment horizontal="center" vertical="center"/>
    </xf>
    <xf numFmtId="4" fontId="4" fillId="2" borderId="1" xfId="1" applyNumberFormat="1" applyFont="1" applyFill="1" applyBorder="1" applyAlignment="1">
      <alignment horizontal="right"/>
    </xf>
    <xf numFmtId="0" fontId="4" fillId="0" borderId="0" xfId="1" applyFont="1" applyFill="1"/>
    <xf numFmtId="0" fontId="3" fillId="0" borderId="1" xfId="1" applyFont="1" applyFill="1" applyBorder="1" applyAlignment="1">
      <alignment vertical="center" wrapText="1"/>
    </xf>
    <xf numFmtId="49" fontId="3" fillId="0" borderId="1" xfId="1" applyNumberFormat="1" applyFont="1" applyFill="1" applyBorder="1" applyAlignment="1">
      <alignment horizontal="center" vertical="center"/>
    </xf>
    <xf numFmtId="4" fontId="3" fillId="2" borderId="1" xfId="1" applyNumberFormat="1" applyFont="1" applyFill="1" applyBorder="1" applyAlignment="1">
      <alignment horizontal="right"/>
    </xf>
    <xf numFmtId="0" fontId="3" fillId="0" borderId="1" xfId="1" applyNumberFormat="1" applyFont="1" applyFill="1" applyBorder="1" applyAlignment="1">
      <alignment horizontal="left" vertical="center" wrapText="1" indent="2"/>
    </xf>
    <xf numFmtId="4" fontId="3" fillId="2" borderId="1" xfId="1" applyNumberFormat="1" applyFont="1" applyFill="1" applyBorder="1"/>
    <xf numFmtId="0" fontId="7" fillId="3" borderId="0" xfId="2" applyFont="1" applyFill="1" applyAlignment="1" applyProtection="1">
      <alignment horizontal="left" vertical="top" wrapText="1" indent="2"/>
    </xf>
    <xf numFmtId="0" fontId="4" fillId="0" borderId="1" xfId="0" applyFont="1" applyFill="1" applyBorder="1" applyAlignment="1">
      <alignment horizontal="left" vertical="center" wrapText="1"/>
    </xf>
    <xf numFmtId="0" fontId="8" fillId="0" borderId="1" xfId="0" applyFont="1" applyFill="1" applyBorder="1" applyAlignment="1">
      <alignment horizontal="justify" vertical="center" wrapText="1"/>
    </xf>
    <xf numFmtId="0" fontId="8" fillId="0" borderId="1" xfId="0" applyFont="1" applyFill="1" applyBorder="1" applyAlignment="1">
      <alignment horizontal="left" vertical="center" wrapText="1" indent="1"/>
    </xf>
    <xf numFmtId="0" fontId="8" fillId="0" borderId="1" xfId="0" applyFont="1" applyFill="1" applyBorder="1" applyAlignment="1">
      <alignment horizontal="left" vertical="center" wrapText="1" indent="2"/>
    </xf>
    <xf numFmtId="4" fontId="3" fillId="2" borderId="2" xfId="1" applyNumberFormat="1" applyFont="1" applyFill="1" applyBorder="1" applyAlignment="1">
      <alignment horizontal="right"/>
    </xf>
    <xf numFmtId="0" fontId="4" fillId="0" borderId="2" xfId="1" applyFont="1" applyFill="1" applyBorder="1" applyAlignment="1">
      <alignment horizontal="left" vertical="center" wrapText="1"/>
    </xf>
    <xf numFmtId="49" fontId="4" fillId="0" borderId="2" xfId="1" applyNumberFormat="1" applyFont="1" applyFill="1" applyBorder="1" applyAlignment="1">
      <alignment horizontal="center" vertical="center"/>
    </xf>
    <xf numFmtId="4" fontId="4" fillId="2" borderId="2" xfId="1" applyNumberFormat="1" applyFont="1" applyFill="1" applyBorder="1" applyAlignment="1">
      <alignment horizontal="right"/>
    </xf>
    <xf numFmtId="0" fontId="3" fillId="0" borderId="1" xfId="1" applyFont="1" applyFill="1" applyBorder="1" applyAlignment="1">
      <alignment horizontal="left" vertical="center" wrapText="1"/>
    </xf>
    <xf numFmtId="0" fontId="3" fillId="0" borderId="1" xfId="1" applyFont="1" applyFill="1" applyBorder="1" applyAlignment="1">
      <alignment horizontal="left" vertical="center" wrapText="1" indent="1"/>
    </xf>
    <xf numFmtId="0" fontId="3" fillId="0" borderId="1" xfId="1" applyFont="1" applyFill="1" applyBorder="1" applyAlignment="1">
      <alignment horizontal="left" vertical="center" wrapText="1" indent="2"/>
    </xf>
    <xf numFmtId="0" fontId="3" fillId="0" borderId="1" xfId="0" applyFont="1" applyFill="1" applyBorder="1" applyAlignment="1">
      <alignment vertical="center" wrapText="1"/>
    </xf>
    <xf numFmtId="49" fontId="3" fillId="0" borderId="1" xfId="0" applyNumberFormat="1" applyFont="1" applyFill="1" applyBorder="1" applyAlignment="1">
      <alignment horizontal="left" vertical="center" wrapText="1" indent="2"/>
    </xf>
    <xf numFmtId="0" fontId="4" fillId="0" borderId="2" xfId="1" applyFont="1" applyFill="1" applyBorder="1" applyAlignment="1">
      <alignment vertical="center" wrapText="1"/>
    </xf>
    <xf numFmtId="0" fontId="3" fillId="0" borderId="1" xfId="1" applyNumberFormat="1" applyFont="1" applyFill="1" applyBorder="1" applyAlignment="1">
      <alignment vertical="center" wrapText="1"/>
    </xf>
    <xf numFmtId="0" fontId="3" fillId="0" borderId="1" xfId="1" applyNumberFormat="1" applyFont="1" applyFill="1" applyBorder="1" applyAlignment="1">
      <alignment horizontal="left" vertical="center" wrapText="1" indent="1"/>
    </xf>
    <xf numFmtId="0" fontId="3" fillId="0" borderId="2" xfId="1" applyFont="1" applyFill="1" applyBorder="1" applyAlignment="1">
      <alignment horizontal="left" vertical="center" wrapText="1" indent="1"/>
    </xf>
    <xf numFmtId="0" fontId="3" fillId="0" borderId="2" xfId="1" applyFont="1" applyFill="1" applyBorder="1" applyAlignment="1">
      <alignment horizontal="left" vertical="center" wrapText="1" indent="2"/>
    </xf>
    <xf numFmtId="0" fontId="3" fillId="0" borderId="2" xfId="1" applyFont="1" applyFill="1" applyBorder="1" applyAlignment="1">
      <alignment horizontal="left" vertical="center" wrapText="1" indent="3"/>
    </xf>
    <xf numFmtId="0" fontId="3" fillId="0" borderId="2" xfId="1" applyNumberFormat="1" applyFont="1" applyFill="1" applyBorder="1" applyAlignment="1">
      <alignment vertical="center" wrapText="1"/>
    </xf>
    <xf numFmtId="49" fontId="3" fillId="0" borderId="2" xfId="1" applyNumberFormat="1" applyFont="1" applyFill="1" applyBorder="1" applyAlignment="1">
      <alignment horizontal="center" vertical="center"/>
    </xf>
    <xf numFmtId="0" fontId="3" fillId="0" borderId="3" xfId="1" applyNumberFormat="1" applyFont="1" applyFill="1" applyBorder="1" applyAlignment="1">
      <alignment horizontal="left" vertical="center" wrapText="1" indent="1"/>
    </xf>
    <xf numFmtId="49" fontId="3" fillId="0" borderId="3" xfId="1" applyNumberFormat="1" applyFont="1" applyFill="1" applyBorder="1" applyAlignment="1">
      <alignment horizontal="center" vertical="center"/>
    </xf>
    <xf numFmtId="4" fontId="3" fillId="2" borderId="3" xfId="1" applyNumberFormat="1" applyFont="1" applyFill="1" applyBorder="1" applyAlignment="1">
      <alignment horizontal="right"/>
    </xf>
    <xf numFmtId="0" fontId="3" fillId="0" borderId="1" xfId="1" applyFont="1" applyFill="1" applyBorder="1" applyAlignment="1" applyProtection="1">
      <alignment horizontal="left" vertical="center" wrapText="1" indent="2" readingOrder="1"/>
      <protection locked="0"/>
    </xf>
    <xf numFmtId="0" fontId="9" fillId="0" borderId="0" xfId="0" applyFont="1" applyAlignment="1">
      <alignment horizontal="left" indent="2"/>
    </xf>
    <xf numFmtId="0" fontId="3" fillId="0" borderId="1" xfId="1" applyFont="1" applyFill="1" applyBorder="1" applyAlignment="1" applyProtection="1">
      <alignment horizontal="left" vertical="center" wrapText="1" indent="1" readingOrder="1"/>
      <protection locked="0"/>
    </xf>
    <xf numFmtId="4" fontId="3" fillId="2" borderId="1" xfId="1" applyNumberFormat="1" applyFont="1" applyFill="1" applyBorder="1" applyAlignment="1"/>
    <xf numFmtId="2" fontId="3" fillId="0" borderId="1" xfId="1" applyNumberFormat="1" applyFont="1" applyFill="1" applyBorder="1" applyAlignment="1">
      <alignment horizontal="left" vertical="center" wrapText="1" indent="1"/>
    </xf>
    <xf numFmtId="0" fontId="4" fillId="0" borderId="1" xfId="1" applyFont="1" applyFill="1" applyBorder="1" applyAlignment="1">
      <alignment vertical="center" wrapText="1"/>
    </xf>
    <xf numFmtId="0" fontId="3" fillId="0" borderId="2" xfId="1" applyFont="1" applyFill="1" applyBorder="1" applyAlignment="1">
      <alignment horizontal="left" vertical="center" wrapText="1"/>
    </xf>
    <xf numFmtId="0" fontId="3" fillId="0" borderId="2" xfId="1" applyNumberFormat="1" applyFont="1" applyFill="1" applyBorder="1" applyAlignment="1">
      <alignment horizontal="left" vertical="center" wrapText="1" indent="2"/>
    </xf>
    <xf numFmtId="0" fontId="3" fillId="0" borderId="2" xfId="1" applyFont="1" applyFill="1" applyBorder="1" applyAlignment="1">
      <alignment vertical="distributed" wrapText="1"/>
    </xf>
    <xf numFmtId="0" fontId="3" fillId="0" borderId="2" xfId="1" applyNumberFormat="1" applyFont="1" applyFill="1" applyBorder="1" applyAlignment="1">
      <alignment horizontal="left" vertical="center" wrapText="1" indent="1"/>
    </xf>
    <xf numFmtId="0" fontId="3" fillId="0" borderId="2" xfId="1" applyNumberFormat="1" applyFont="1" applyFill="1" applyBorder="1" applyAlignment="1">
      <alignment horizontal="left" vertical="center" wrapText="1"/>
    </xf>
    <xf numFmtId="0" fontId="3" fillId="2" borderId="0" xfId="1" applyFont="1" applyFill="1"/>
    <xf numFmtId="49" fontId="3" fillId="2" borderId="1" xfId="1" applyNumberFormat="1"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8" fillId="0" borderId="0" xfId="0" applyFont="1" applyFill="1" applyAlignment="1">
      <alignment horizontal="left" vertical="distributed" wrapText="1" indent="1"/>
    </xf>
    <xf numFmtId="0" fontId="3" fillId="2" borderId="1" xfId="0" applyFont="1" applyFill="1" applyBorder="1" applyAlignment="1">
      <alignment horizontal="left" vertical="center" wrapText="1" indent="2"/>
    </xf>
    <xf numFmtId="0" fontId="3" fillId="2" borderId="1" xfId="0" applyFont="1" applyFill="1" applyBorder="1" applyAlignment="1">
      <alignment horizontal="center" vertical="center" wrapText="1"/>
    </xf>
    <xf numFmtId="4" fontId="10" fillId="2" borderId="1" xfId="1" applyNumberFormat="1" applyFont="1" applyFill="1" applyBorder="1" applyAlignment="1">
      <alignment horizontal="right"/>
    </xf>
    <xf numFmtId="0" fontId="10" fillId="2" borderId="1" xfId="0" applyFont="1" applyFill="1" applyBorder="1" applyAlignment="1">
      <alignment horizontal="left" vertical="center" wrapText="1" indent="1"/>
    </xf>
    <xf numFmtId="0" fontId="10" fillId="2" borderId="1" xfId="0" applyFont="1" applyFill="1" applyBorder="1" applyAlignment="1">
      <alignment horizontal="center" vertical="center" wrapText="1"/>
    </xf>
    <xf numFmtId="0" fontId="3" fillId="2" borderId="1" xfId="1" applyFont="1" applyFill="1" applyBorder="1" applyAlignment="1">
      <alignment horizontal="left" vertical="center" wrapText="1" indent="2"/>
    </xf>
    <xf numFmtId="0" fontId="3" fillId="2" borderId="1" xfId="1" applyFont="1" applyFill="1" applyBorder="1" applyAlignment="1">
      <alignment vertical="center" wrapText="1"/>
    </xf>
    <xf numFmtId="4" fontId="9" fillId="0" borderId="1" xfId="0" applyNumberFormat="1" applyFont="1" applyBorder="1" applyAlignment="1">
      <alignment wrapText="1"/>
    </xf>
    <xf numFmtId="0" fontId="9" fillId="2" borderId="0" xfId="0" applyFont="1" applyFill="1" applyAlignment="1">
      <alignment horizontal="left" wrapText="1" indent="2"/>
    </xf>
    <xf numFmtId="0" fontId="3" fillId="2" borderId="1" xfId="0" applyFont="1" applyFill="1" applyBorder="1" applyAlignment="1">
      <alignment horizontal="justify" vertical="center" wrapText="1"/>
    </xf>
    <xf numFmtId="0" fontId="3" fillId="2" borderId="1" xfId="0" applyFont="1" applyFill="1" applyBorder="1" applyAlignment="1">
      <alignment horizontal="left" vertical="center" wrapText="1" indent="1"/>
    </xf>
    <xf numFmtId="0" fontId="10" fillId="2" borderId="1" xfId="1" applyNumberFormat="1" applyFont="1" applyFill="1" applyBorder="1" applyAlignment="1">
      <alignment horizontal="left" vertical="center" wrapText="1" indent="2"/>
    </xf>
    <xf numFmtId="0" fontId="10" fillId="0" borderId="0" xfId="1" applyFont="1" applyFill="1"/>
    <xf numFmtId="0" fontId="10" fillId="2" borderId="1" xfId="1" applyFont="1" applyFill="1" applyBorder="1" applyAlignment="1">
      <alignment horizontal="left" vertical="center" wrapText="1" indent="2"/>
    </xf>
    <xf numFmtId="0" fontId="11" fillId="2" borderId="0" xfId="0" applyFont="1" applyFill="1" applyAlignment="1">
      <alignment horizontal="left" vertical="center" wrapText="1" indent="2"/>
    </xf>
    <xf numFmtId="0" fontId="11" fillId="2" borderId="1" xfId="0" applyFont="1" applyFill="1" applyBorder="1" applyAlignment="1">
      <alignment horizontal="left" vertical="center" wrapText="1" indent="2"/>
    </xf>
    <xf numFmtId="0" fontId="10" fillId="0" borderId="1" xfId="1" applyNumberFormat="1" applyFont="1" applyFill="1" applyBorder="1" applyAlignment="1">
      <alignment horizontal="left" vertical="center" wrapText="1" indent="2"/>
    </xf>
    <xf numFmtId="0" fontId="10" fillId="0" borderId="1" xfId="0" applyFont="1" applyFill="1" applyBorder="1" applyAlignment="1">
      <alignment horizontal="center" vertical="center" wrapText="1"/>
    </xf>
    <xf numFmtId="0" fontId="11" fillId="0" borderId="0" xfId="0" applyFont="1" applyAlignment="1">
      <alignment horizontal="left" vertical="center" wrapText="1" indent="2"/>
    </xf>
    <xf numFmtId="0" fontId="11" fillId="0" borderId="1" xfId="0" applyFont="1" applyBorder="1" applyAlignment="1">
      <alignment horizontal="left" vertical="center" wrapText="1" indent="2"/>
    </xf>
    <xf numFmtId="0" fontId="11" fillId="2" borderId="1" xfId="0" applyNumberFormat="1" applyFont="1" applyFill="1" applyBorder="1" applyAlignment="1">
      <alignment horizontal="left" vertical="center" wrapText="1" indent="2"/>
    </xf>
    <xf numFmtId="0" fontId="4" fillId="0" borderId="1" xfId="0" applyFont="1" applyFill="1" applyBorder="1" applyAlignment="1">
      <alignment horizontal="center" vertical="center" wrapText="1"/>
    </xf>
    <xf numFmtId="0" fontId="8" fillId="0" borderId="0" xfId="0" applyFont="1" applyFill="1" applyAlignment="1">
      <alignment vertical="center" wrapText="1"/>
    </xf>
    <xf numFmtId="0" fontId="3" fillId="0" borderId="1" xfId="0" applyFont="1" applyFill="1" applyBorder="1" applyAlignment="1">
      <alignment horizontal="left" vertical="center" wrapText="1" indent="1"/>
    </xf>
    <xf numFmtId="0" fontId="3" fillId="2" borderId="1" xfId="1" applyNumberFormat="1" applyFont="1" applyFill="1" applyBorder="1" applyAlignment="1">
      <alignment horizontal="left" vertical="center" wrapText="1"/>
    </xf>
    <xf numFmtId="0" fontId="3" fillId="2" borderId="1" xfId="1" applyNumberFormat="1" applyFont="1" applyFill="1" applyBorder="1" applyAlignment="1">
      <alignment horizontal="left" vertical="center" wrapText="1" indent="1"/>
    </xf>
    <xf numFmtId="0" fontId="12" fillId="0" borderId="1" xfId="0" applyFont="1" applyBorder="1" applyAlignment="1">
      <alignment wrapText="1"/>
    </xf>
    <xf numFmtId="0" fontId="12" fillId="0" borderId="0" xfId="0" applyFont="1" applyAlignment="1">
      <alignment horizontal="left" wrapText="1" indent="1"/>
    </xf>
    <xf numFmtId="0" fontId="3" fillId="2" borderId="1" xfId="1" applyFont="1" applyFill="1" applyBorder="1" applyAlignment="1">
      <alignment horizontal="left" vertical="center" wrapText="1"/>
    </xf>
    <xf numFmtId="0" fontId="3" fillId="0" borderId="1" xfId="0" applyFont="1" applyFill="1" applyBorder="1" applyAlignment="1">
      <alignment horizontal="justify" vertical="center" wrapText="1"/>
    </xf>
    <xf numFmtId="0" fontId="12" fillId="0" borderId="0" xfId="0" applyFont="1" applyAlignment="1">
      <alignment wrapText="1"/>
    </xf>
    <xf numFmtId="0" fontId="12" fillId="0" borderId="1" xfId="0" applyFont="1" applyBorder="1" applyAlignment="1">
      <alignment horizontal="center" vertical="center"/>
    </xf>
    <xf numFmtId="0" fontId="12" fillId="3" borderId="1" xfId="0" applyFont="1" applyFill="1" applyBorder="1" applyAlignment="1">
      <alignment horizontal="left" vertical="top" wrapText="1" indent="1"/>
    </xf>
    <xf numFmtId="0" fontId="12" fillId="0" borderId="0" xfId="0" applyFont="1" applyAlignment="1">
      <alignment horizontal="center" vertical="center"/>
    </xf>
    <xf numFmtId="0" fontId="3" fillId="2" borderId="1" xfId="0" applyFont="1" applyFill="1" applyBorder="1" applyAlignment="1">
      <alignment horizontal="left" vertical="center" wrapText="1"/>
    </xf>
    <xf numFmtId="0" fontId="3" fillId="2" borderId="0" xfId="0" applyFont="1" applyFill="1" applyBorder="1" applyAlignment="1">
      <alignment horizontal="left" vertical="center" wrapText="1" indent="1"/>
    </xf>
    <xf numFmtId="0" fontId="3" fillId="0" borderId="1" xfId="0" applyFont="1" applyFill="1" applyBorder="1" applyAlignment="1">
      <alignment horizontal="left" vertical="center" wrapText="1" indent="2"/>
    </xf>
    <xf numFmtId="2" fontId="3" fillId="0" borderId="1" xfId="0" applyNumberFormat="1" applyFont="1" applyFill="1" applyBorder="1" applyAlignment="1">
      <alignment vertical="center" wrapText="1"/>
    </xf>
    <xf numFmtId="2" fontId="3" fillId="0" borderId="1" xfId="0" applyNumberFormat="1" applyFont="1" applyFill="1" applyBorder="1" applyAlignment="1">
      <alignment horizontal="left" vertical="center" wrapText="1" indent="1"/>
    </xf>
    <xf numFmtId="2" fontId="10" fillId="0" borderId="1" xfId="0" applyNumberFormat="1" applyFont="1" applyFill="1" applyBorder="1" applyAlignment="1">
      <alignment horizontal="left" vertical="center" wrapText="1" indent="1"/>
    </xf>
    <xf numFmtId="2" fontId="10" fillId="0" borderId="1" xfId="1" applyNumberFormat="1" applyFont="1" applyFill="1" applyBorder="1" applyAlignment="1">
      <alignment horizontal="left" vertical="center" wrapText="1" indent="2"/>
    </xf>
    <xf numFmtId="4" fontId="4" fillId="2" borderId="1" xfId="1" applyNumberFormat="1" applyFont="1" applyFill="1" applyBorder="1" applyAlignment="1"/>
    <xf numFmtId="0" fontId="13" fillId="0" borderId="0" xfId="0" applyFont="1" applyFill="1" applyAlignment="1">
      <alignment horizontal="left" vertical="center" wrapText="1"/>
    </xf>
    <xf numFmtId="4" fontId="10" fillId="2" borderId="1" xfId="1" applyNumberFormat="1" applyFont="1" applyFill="1" applyBorder="1" applyAlignment="1"/>
    <xf numFmtId="0" fontId="14" fillId="0" borderId="1" xfId="0" applyFont="1" applyFill="1" applyBorder="1" applyAlignment="1">
      <alignment horizontal="left" vertical="center" wrapText="1" indent="2"/>
    </xf>
    <xf numFmtId="0" fontId="10" fillId="0" borderId="1" xfId="1" applyFont="1" applyFill="1" applyBorder="1" applyAlignment="1">
      <alignment horizontal="left" vertical="center" wrapText="1" indent="2"/>
    </xf>
    <xf numFmtId="0" fontId="15"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4" fontId="4" fillId="0" borderId="1" xfId="1" applyNumberFormat="1" applyFont="1" applyFill="1" applyBorder="1" applyAlignment="1">
      <alignment vertical="center"/>
    </xf>
    <xf numFmtId="49" fontId="3" fillId="0" borderId="0" xfId="1" applyNumberFormat="1" applyFont="1" applyFill="1" applyAlignment="1"/>
    <xf numFmtId="0" fontId="8" fillId="0" borderId="0" xfId="0" applyFont="1" applyAlignment="1">
      <alignment horizontal="right"/>
    </xf>
    <xf numFmtId="0" fontId="5" fillId="0" borderId="1" xfId="1" applyFont="1" applyFill="1" applyBorder="1" applyAlignment="1" applyProtection="1">
      <alignment horizontal="center" vertical="center" wrapText="1"/>
    </xf>
    <xf numFmtId="0" fontId="3" fillId="0" borderId="1" xfId="1" applyFont="1" applyFill="1" applyBorder="1" applyAlignment="1" applyProtection="1">
      <alignment horizontal="center" vertical="center" wrapText="1"/>
      <protection locked="0"/>
    </xf>
    <xf numFmtId="0" fontId="3" fillId="0" borderId="0" xfId="1" applyNumberFormat="1" applyFont="1" applyFill="1" applyAlignment="1">
      <alignment horizontal="right" wrapText="1"/>
    </xf>
    <xf numFmtId="0" fontId="18" fillId="0" borderId="0" xfId="1" applyFont="1" applyFill="1" applyAlignment="1" applyProtection="1">
      <alignment horizontal="center" vertical="center" wrapText="1"/>
      <protection locked="0"/>
    </xf>
  </cellXfs>
  <cellStyles count="9">
    <cellStyle name="Гиперссылка" xfId="2" builtinId="8"/>
    <cellStyle name="Обычный" xfId="0" builtinId="0"/>
    <cellStyle name="Обычный 2" xfId="1"/>
    <cellStyle name="Обычный 3" xfId="3"/>
    <cellStyle name="Обычный 4" xfId="4"/>
    <cellStyle name="Обычный 5" xfId="5"/>
    <cellStyle name="Обычный 6" xfId="6"/>
    <cellStyle name="Тысячи [0]_Лист1" xfId="7"/>
    <cellStyle name="Тысячи_Лист1" xf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internet.garant.ru/" TargetMode="External"/></Relationships>
</file>

<file path=xl/worksheets/sheet1.xml><?xml version="1.0" encoding="utf-8"?>
<worksheet xmlns="http://schemas.openxmlformats.org/spreadsheetml/2006/main" xmlns:r="http://schemas.openxmlformats.org/officeDocument/2006/relationships">
  <sheetPr>
    <pageSetUpPr fitToPage="1"/>
  </sheetPr>
  <dimension ref="A1:C202"/>
  <sheetViews>
    <sheetView tabSelected="1" view="pageBreakPreview" zoomScaleNormal="70" zoomScaleSheetLayoutView="100" workbookViewId="0">
      <selection activeCell="B9" sqref="B9"/>
    </sheetView>
  </sheetViews>
  <sheetFormatPr defaultRowHeight="12.75"/>
  <cols>
    <col min="1" max="1" width="72.5703125" style="3" customWidth="1"/>
    <col min="2" max="2" width="30.85546875" style="104" customWidth="1"/>
    <col min="3" max="3" width="18.5703125" style="1" customWidth="1"/>
    <col min="4" max="4" width="13.5703125" style="2" customWidth="1"/>
    <col min="5" max="16384" width="9.140625" style="2"/>
  </cols>
  <sheetData>
    <row r="1" spans="1:3" ht="152.25" customHeight="1">
      <c r="B1" s="108" t="s">
        <v>355</v>
      </c>
      <c r="C1" s="108"/>
    </row>
    <row r="3" spans="1:3" ht="48.6" customHeight="1">
      <c r="A3" s="109" t="s">
        <v>352</v>
      </c>
      <c r="B3" s="109"/>
      <c r="C3" s="109"/>
    </row>
    <row r="4" spans="1:3" ht="17.25" customHeight="1">
      <c r="B4" s="4"/>
      <c r="C4" s="105" t="s">
        <v>353</v>
      </c>
    </row>
    <row r="5" spans="1:3" ht="13.15" customHeight="1">
      <c r="A5" s="106" t="s">
        <v>0</v>
      </c>
      <c r="B5" s="106" t="s">
        <v>1</v>
      </c>
      <c r="C5" s="107" t="s">
        <v>354</v>
      </c>
    </row>
    <row r="6" spans="1:3" s="8" customFormat="1" ht="19.5" customHeight="1">
      <c r="A6" s="5" t="s">
        <v>2</v>
      </c>
      <c r="B6" s="6" t="s">
        <v>3</v>
      </c>
      <c r="C6" s="7">
        <f>C7+C17+C27+C40+C45+C48+C61+C68+C75+C86+C89+C106</f>
        <v>170103470.26999998</v>
      </c>
    </row>
    <row r="7" spans="1:3" s="8" customFormat="1" ht="20.45" customHeight="1">
      <c r="A7" s="5" t="s">
        <v>4</v>
      </c>
      <c r="B7" s="6" t="s">
        <v>5</v>
      </c>
      <c r="C7" s="7">
        <f>C8</f>
        <v>100676000</v>
      </c>
    </row>
    <row r="8" spans="1:3" ht="16.7" customHeight="1">
      <c r="A8" s="9" t="s">
        <v>6</v>
      </c>
      <c r="B8" s="10" t="s">
        <v>7</v>
      </c>
      <c r="C8" s="11">
        <f>C9+C10+C11+C12+C13+C14+C15+C16</f>
        <v>100676000</v>
      </c>
    </row>
    <row r="9" spans="1:3" ht="54" customHeight="1">
      <c r="A9" s="12" t="s">
        <v>8</v>
      </c>
      <c r="B9" s="10" t="s">
        <v>9</v>
      </c>
      <c r="C9" s="11">
        <v>68982000</v>
      </c>
    </row>
    <row r="10" spans="1:3" ht="78.400000000000006" customHeight="1">
      <c r="A10" s="12" t="s">
        <v>10</v>
      </c>
      <c r="B10" s="10" t="s">
        <v>11</v>
      </c>
      <c r="C10" s="11">
        <v>1452000</v>
      </c>
    </row>
    <row r="11" spans="1:3" ht="40.700000000000003" customHeight="1">
      <c r="A11" s="12" t="s">
        <v>12</v>
      </c>
      <c r="B11" s="10" t="s">
        <v>13</v>
      </c>
      <c r="C11" s="13">
        <v>844000</v>
      </c>
    </row>
    <row r="12" spans="1:3" ht="65.650000000000006" customHeight="1">
      <c r="A12" s="12" t="s">
        <v>14</v>
      </c>
      <c r="B12" s="10" t="s">
        <v>15</v>
      </c>
      <c r="C12" s="13">
        <v>0</v>
      </c>
    </row>
    <row r="13" spans="1:3" ht="69.95" customHeight="1">
      <c r="A13" s="12" t="s">
        <v>16</v>
      </c>
      <c r="B13" s="10" t="s">
        <v>17</v>
      </c>
      <c r="C13" s="13">
        <v>1079000</v>
      </c>
    </row>
    <row r="14" spans="1:3" ht="42.2" customHeight="1">
      <c r="A14" s="12" t="s">
        <v>18</v>
      </c>
      <c r="B14" s="10" t="s">
        <v>19</v>
      </c>
      <c r="C14" s="13">
        <v>2316000</v>
      </c>
    </row>
    <row r="15" spans="1:3" ht="52.7" customHeight="1">
      <c r="A15" s="12" t="s">
        <v>20</v>
      </c>
      <c r="B15" s="10" t="s">
        <v>21</v>
      </c>
      <c r="C15" s="13">
        <v>3022000</v>
      </c>
    </row>
    <row r="16" spans="1:3" ht="41.45" customHeight="1">
      <c r="A16" s="14" t="s">
        <v>22</v>
      </c>
      <c r="B16" s="10" t="s">
        <v>23</v>
      </c>
      <c r="C16" s="13">
        <v>22981000</v>
      </c>
    </row>
    <row r="17" spans="1:3" ht="29.25" customHeight="1">
      <c r="A17" s="15" t="s">
        <v>24</v>
      </c>
      <c r="B17" s="6" t="s">
        <v>25</v>
      </c>
      <c r="C17" s="7">
        <f>C18</f>
        <v>28715500</v>
      </c>
    </row>
    <row r="18" spans="1:3" ht="28.5" customHeight="1">
      <c r="A18" s="16" t="s">
        <v>26</v>
      </c>
      <c r="B18" s="10" t="s">
        <v>27</v>
      </c>
      <c r="C18" s="11">
        <f>C19+C21+C23+C25</f>
        <v>28715500</v>
      </c>
    </row>
    <row r="19" spans="1:3" ht="26.45" customHeight="1">
      <c r="A19" s="17" t="s">
        <v>28</v>
      </c>
      <c r="B19" s="10" t="s">
        <v>29</v>
      </c>
      <c r="C19" s="11">
        <f>C20</f>
        <v>15018700</v>
      </c>
    </row>
    <row r="20" spans="1:3" ht="27.75" customHeight="1">
      <c r="A20" s="18" t="s">
        <v>30</v>
      </c>
      <c r="B20" s="10" t="s">
        <v>31</v>
      </c>
      <c r="C20" s="11">
        <v>15018700</v>
      </c>
    </row>
    <row r="21" spans="1:3" ht="38.450000000000003" customHeight="1">
      <c r="A21" s="17" t="s">
        <v>32</v>
      </c>
      <c r="B21" s="10" t="s">
        <v>33</v>
      </c>
      <c r="C21" s="11">
        <f>C22</f>
        <v>67700</v>
      </c>
    </row>
    <row r="22" spans="1:3" ht="36.4" customHeight="1">
      <c r="A22" s="18" t="s">
        <v>34</v>
      </c>
      <c r="B22" s="10" t="s">
        <v>35</v>
      </c>
      <c r="C22" s="11">
        <v>67700</v>
      </c>
    </row>
    <row r="23" spans="1:3" ht="32.1" customHeight="1">
      <c r="A23" s="17" t="s">
        <v>36</v>
      </c>
      <c r="B23" s="10" t="s">
        <v>37</v>
      </c>
      <c r="C23" s="11">
        <f>C24</f>
        <v>15167400</v>
      </c>
    </row>
    <row r="24" spans="1:3" ht="34.35" customHeight="1">
      <c r="A24" s="18" t="s">
        <v>38</v>
      </c>
      <c r="B24" s="10" t="s">
        <v>39</v>
      </c>
      <c r="C24" s="11">
        <v>15167400</v>
      </c>
    </row>
    <row r="25" spans="1:3" ht="39.950000000000003" customHeight="1">
      <c r="A25" s="17" t="s">
        <v>40</v>
      </c>
      <c r="B25" s="10" t="s">
        <v>41</v>
      </c>
      <c r="C25" s="11">
        <f>C26</f>
        <v>-1538300</v>
      </c>
    </row>
    <row r="26" spans="1:3" ht="53.45" customHeight="1">
      <c r="A26" s="18" t="s">
        <v>42</v>
      </c>
      <c r="B26" s="10" t="s">
        <v>43</v>
      </c>
      <c r="C26" s="19">
        <v>-1538300</v>
      </c>
    </row>
    <row r="27" spans="1:3" s="8" customFormat="1" ht="18.75" customHeight="1">
      <c r="A27" s="20" t="s">
        <v>44</v>
      </c>
      <c r="B27" s="21" t="s">
        <v>45</v>
      </c>
      <c r="C27" s="22">
        <f>C28+C33+C36+C38</f>
        <v>12128000</v>
      </c>
    </row>
    <row r="28" spans="1:3" s="8" customFormat="1" ht="17.850000000000001" customHeight="1">
      <c r="A28" s="23" t="s">
        <v>46</v>
      </c>
      <c r="B28" s="10" t="s">
        <v>47</v>
      </c>
      <c r="C28" s="11">
        <f>C29+C31</f>
        <v>5200000</v>
      </c>
    </row>
    <row r="29" spans="1:3" s="8" customFormat="1" ht="31.15" customHeight="1">
      <c r="A29" s="24" t="s">
        <v>48</v>
      </c>
      <c r="B29" s="10" t="s">
        <v>49</v>
      </c>
      <c r="C29" s="11">
        <f>C30</f>
        <v>4000000</v>
      </c>
    </row>
    <row r="30" spans="1:3" s="8" customFormat="1" ht="25.5" customHeight="1">
      <c r="A30" s="25" t="s">
        <v>50</v>
      </c>
      <c r="B30" s="10" t="s">
        <v>51</v>
      </c>
      <c r="C30" s="11">
        <v>4000000</v>
      </c>
    </row>
    <row r="31" spans="1:3" s="8" customFormat="1" ht="28.5" customHeight="1">
      <c r="A31" s="24" t="s">
        <v>52</v>
      </c>
      <c r="B31" s="10" t="s">
        <v>53</v>
      </c>
      <c r="C31" s="11">
        <f>C32</f>
        <v>1200000</v>
      </c>
    </row>
    <row r="32" spans="1:3" s="8" customFormat="1" ht="39.950000000000003" customHeight="1">
      <c r="A32" s="25" t="s">
        <v>54</v>
      </c>
      <c r="B32" s="10" t="s">
        <v>55</v>
      </c>
      <c r="C32" s="11">
        <v>1200000</v>
      </c>
    </row>
    <row r="33" spans="1:3" ht="17.25" hidden="1" customHeight="1">
      <c r="A33" s="23" t="s">
        <v>56</v>
      </c>
      <c r="B33" s="10" t="s">
        <v>57</v>
      </c>
      <c r="C33" s="11">
        <f>C34+C35</f>
        <v>0</v>
      </c>
    </row>
    <row r="34" spans="1:3" ht="18" hidden="1" customHeight="1">
      <c r="A34" s="25" t="s">
        <v>56</v>
      </c>
      <c r="B34" s="10" t="s">
        <v>58</v>
      </c>
      <c r="C34" s="11">
        <v>0</v>
      </c>
    </row>
    <row r="35" spans="1:3" ht="30.6" hidden="1" customHeight="1">
      <c r="A35" s="25" t="s">
        <v>59</v>
      </c>
      <c r="B35" s="10" t="s">
        <v>60</v>
      </c>
      <c r="C35" s="11">
        <v>0</v>
      </c>
    </row>
    <row r="36" spans="1:3" ht="19.5" customHeight="1">
      <c r="A36" s="23" t="s">
        <v>61</v>
      </c>
      <c r="B36" s="10" t="s">
        <v>62</v>
      </c>
      <c r="C36" s="11">
        <f>C37</f>
        <v>4328000</v>
      </c>
    </row>
    <row r="37" spans="1:3" ht="18" customHeight="1">
      <c r="A37" s="25" t="s">
        <v>61</v>
      </c>
      <c r="B37" s="10" t="s">
        <v>63</v>
      </c>
      <c r="C37" s="11">
        <v>4328000</v>
      </c>
    </row>
    <row r="38" spans="1:3" s="8" customFormat="1" ht="21.4" customHeight="1">
      <c r="A38" s="26" t="s">
        <v>64</v>
      </c>
      <c r="B38" s="10" t="s">
        <v>65</v>
      </c>
      <c r="C38" s="11">
        <f>C39</f>
        <v>2600000</v>
      </c>
    </row>
    <row r="39" spans="1:3" ht="29.25" customHeight="1">
      <c r="A39" s="27" t="s">
        <v>66</v>
      </c>
      <c r="B39" s="10" t="s">
        <v>67</v>
      </c>
      <c r="C39" s="11">
        <v>2600000</v>
      </c>
    </row>
    <row r="40" spans="1:3" s="8" customFormat="1" ht="18" customHeight="1">
      <c r="A40" s="5" t="s">
        <v>68</v>
      </c>
      <c r="B40" s="6" t="s">
        <v>69</v>
      </c>
      <c r="C40" s="7">
        <f>C41+C43</f>
        <v>400000</v>
      </c>
    </row>
    <row r="41" spans="1:3" ht="30" customHeight="1">
      <c r="A41" s="23" t="s">
        <v>70</v>
      </c>
      <c r="B41" s="10" t="s">
        <v>71</v>
      </c>
      <c r="C41" s="11">
        <f>C42</f>
        <v>400000</v>
      </c>
    </row>
    <row r="42" spans="1:3" ht="42.2" customHeight="1">
      <c r="A42" s="25" t="s">
        <v>72</v>
      </c>
      <c r="B42" s="10" t="s">
        <v>73</v>
      </c>
      <c r="C42" s="11">
        <v>400000</v>
      </c>
    </row>
    <row r="43" spans="1:3" ht="30" hidden="1" customHeight="1">
      <c r="A43" s="9" t="s">
        <v>74</v>
      </c>
      <c r="B43" s="10" t="s">
        <v>75</v>
      </c>
      <c r="C43" s="11">
        <f>C44</f>
        <v>0</v>
      </c>
    </row>
    <row r="44" spans="1:3" ht="27.75" hidden="1" customHeight="1">
      <c r="A44" s="25" t="s">
        <v>76</v>
      </c>
      <c r="B44" s="10" t="s">
        <v>75</v>
      </c>
      <c r="C44" s="11"/>
    </row>
    <row r="45" spans="1:3" ht="39.75" hidden="1" customHeight="1">
      <c r="A45" s="28" t="s">
        <v>77</v>
      </c>
      <c r="B45" s="21" t="s">
        <v>78</v>
      </c>
      <c r="C45" s="22">
        <f t="shared" ref="C45:C46" si="0">C46</f>
        <v>0</v>
      </c>
    </row>
    <row r="46" spans="1:3" ht="27.75" hidden="1" customHeight="1">
      <c r="A46" s="9" t="s">
        <v>79</v>
      </c>
      <c r="B46" s="10" t="s">
        <v>80</v>
      </c>
      <c r="C46" s="11">
        <f t="shared" si="0"/>
        <v>0</v>
      </c>
    </row>
    <row r="47" spans="1:3" ht="27.75" hidden="1" customHeight="1">
      <c r="A47" s="25" t="s">
        <v>81</v>
      </c>
      <c r="B47" s="10" t="s">
        <v>82</v>
      </c>
      <c r="C47" s="11"/>
    </row>
    <row r="48" spans="1:3" s="8" customFormat="1" ht="33.75" customHeight="1">
      <c r="A48" s="5" t="s">
        <v>83</v>
      </c>
      <c r="B48" s="6" t="s">
        <v>84</v>
      </c>
      <c r="C48" s="7">
        <f>C49+C54+C57+C59</f>
        <v>3566000</v>
      </c>
    </row>
    <row r="49" spans="1:3" s="8" customFormat="1" ht="58.5" customHeight="1">
      <c r="A49" s="29" t="s">
        <v>85</v>
      </c>
      <c r="B49" s="10" t="s">
        <v>86</v>
      </c>
      <c r="C49" s="11">
        <f>C50+C52</f>
        <v>3566000</v>
      </c>
    </row>
    <row r="50" spans="1:3" ht="42.75" customHeight="1">
      <c r="A50" s="24" t="s">
        <v>87</v>
      </c>
      <c r="B50" s="10" t="s">
        <v>88</v>
      </c>
      <c r="C50" s="11">
        <f>C51</f>
        <v>3500000</v>
      </c>
    </row>
    <row r="51" spans="1:3" ht="70.7" customHeight="1">
      <c r="A51" s="12" t="s">
        <v>89</v>
      </c>
      <c r="B51" s="10" t="s">
        <v>90</v>
      </c>
      <c r="C51" s="13">
        <v>3500000</v>
      </c>
    </row>
    <row r="52" spans="1:3" ht="60.75" customHeight="1">
      <c r="A52" s="30" t="s">
        <v>91</v>
      </c>
      <c r="B52" s="10" t="s">
        <v>92</v>
      </c>
      <c r="C52" s="11">
        <f>C53</f>
        <v>66000</v>
      </c>
    </row>
    <row r="53" spans="1:3" ht="52.7" customHeight="1">
      <c r="A53" s="25" t="s">
        <v>93</v>
      </c>
      <c r="B53" s="10" t="s">
        <v>94</v>
      </c>
      <c r="C53" s="11">
        <v>66000</v>
      </c>
    </row>
    <row r="54" spans="1:3" ht="33.75" hidden="1" customHeight="1">
      <c r="A54" s="31" t="s">
        <v>95</v>
      </c>
      <c r="B54" s="10" t="s">
        <v>96</v>
      </c>
      <c r="C54" s="19">
        <f t="shared" ref="C54:C55" si="1">C55</f>
        <v>0</v>
      </c>
    </row>
    <row r="55" spans="1:3" ht="38.1" hidden="1" customHeight="1">
      <c r="A55" s="32" t="s">
        <v>97</v>
      </c>
      <c r="B55" s="10" t="s">
        <v>98</v>
      </c>
      <c r="C55" s="19">
        <f t="shared" si="1"/>
        <v>0</v>
      </c>
    </row>
    <row r="56" spans="1:3" ht="91.5" hidden="1" customHeight="1">
      <c r="A56" s="33" t="s">
        <v>99</v>
      </c>
      <c r="B56" s="10" t="s">
        <v>100</v>
      </c>
      <c r="C56" s="19"/>
    </row>
    <row r="57" spans="1:3" ht="65.650000000000006" hidden="1" customHeight="1">
      <c r="A57" s="34" t="s">
        <v>101</v>
      </c>
      <c r="B57" s="35" t="s">
        <v>102</v>
      </c>
      <c r="C57" s="19">
        <f>C58</f>
        <v>0</v>
      </c>
    </row>
    <row r="58" spans="1:3" ht="62.1" hidden="1" customHeight="1">
      <c r="A58" s="36" t="s">
        <v>103</v>
      </c>
      <c r="B58" s="37" t="s">
        <v>104</v>
      </c>
      <c r="C58" s="38"/>
    </row>
    <row r="59" spans="1:3" ht="58.5" hidden="1" customHeight="1">
      <c r="A59" s="29" t="s">
        <v>105</v>
      </c>
      <c r="B59" s="10" t="s">
        <v>106</v>
      </c>
      <c r="C59" s="11">
        <f>C60</f>
        <v>0</v>
      </c>
    </row>
    <row r="60" spans="1:3" ht="58.5" hidden="1" customHeight="1">
      <c r="A60" s="25" t="s">
        <v>107</v>
      </c>
      <c r="B60" s="10" t="s">
        <v>108</v>
      </c>
      <c r="C60" s="11"/>
    </row>
    <row r="61" spans="1:3" s="8" customFormat="1" ht="24.2" customHeight="1">
      <c r="A61" s="5" t="s">
        <v>109</v>
      </c>
      <c r="B61" s="6" t="s">
        <v>110</v>
      </c>
      <c r="C61" s="7">
        <f>C62</f>
        <v>694000</v>
      </c>
    </row>
    <row r="62" spans="1:3" ht="18" customHeight="1">
      <c r="A62" s="23" t="s">
        <v>111</v>
      </c>
      <c r="B62" s="10" t="s">
        <v>112</v>
      </c>
      <c r="C62" s="11">
        <f>C63+C64+C67</f>
        <v>694000</v>
      </c>
    </row>
    <row r="63" spans="1:3" ht="25.5" customHeight="1">
      <c r="A63" s="24" t="s">
        <v>113</v>
      </c>
      <c r="B63" s="10" t="s">
        <v>114</v>
      </c>
      <c r="C63" s="11">
        <v>156000</v>
      </c>
    </row>
    <row r="64" spans="1:3" ht="18" customHeight="1">
      <c r="A64" s="24" t="s">
        <v>115</v>
      </c>
      <c r="B64" s="10" t="s">
        <v>116</v>
      </c>
      <c r="C64" s="11">
        <f>C65+C66</f>
        <v>538000</v>
      </c>
    </row>
    <row r="65" spans="1:3" ht="18" customHeight="1">
      <c r="A65" s="39" t="s">
        <v>117</v>
      </c>
      <c r="B65" s="10" t="s">
        <v>118</v>
      </c>
      <c r="C65" s="11">
        <v>38000</v>
      </c>
    </row>
    <row r="66" spans="1:3" ht="18" customHeight="1">
      <c r="A66" s="40" t="s">
        <v>119</v>
      </c>
      <c r="B66" s="10" t="s">
        <v>120</v>
      </c>
      <c r="C66" s="11">
        <v>500000</v>
      </c>
    </row>
    <row r="67" spans="1:3" ht="28.5" hidden="1" customHeight="1">
      <c r="A67" s="41" t="s">
        <v>121</v>
      </c>
      <c r="B67" s="10" t="s">
        <v>122</v>
      </c>
      <c r="C67" s="11"/>
    </row>
    <row r="68" spans="1:3" s="8" customFormat="1" ht="32.25" customHeight="1">
      <c r="A68" s="5" t="s">
        <v>123</v>
      </c>
      <c r="B68" s="6" t="s">
        <v>124</v>
      </c>
      <c r="C68" s="7">
        <f>C69+C72</f>
        <v>20259127.68</v>
      </c>
    </row>
    <row r="69" spans="1:3" ht="20.45" customHeight="1">
      <c r="A69" s="23" t="s">
        <v>125</v>
      </c>
      <c r="B69" s="10" t="s">
        <v>126</v>
      </c>
      <c r="C69" s="11">
        <f t="shared" ref="C69:C70" si="2">C70</f>
        <v>20258861.68</v>
      </c>
    </row>
    <row r="70" spans="1:3" ht="19.5" customHeight="1">
      <c r="A70" s="24" t="s">
        <v>127</v>
      </c>
      <c r="B70" s="10" t="s">
        <v>128</v>
      </c>
      <c r="C70" s="11">
        <f t="shared" si="2"/>
        <v>20258861.68</v>
      </c>
    </row>
    <row r="71" spans="1:3" ht="29.25" customHeight="1">
      <c r="A71" s="25" t="s">
        <v>129</v>
      </c>
      <c r="B71" s="10" t="s">
        <v>130</v>
      </c>
      <c r="C71" s="42">
        <v>20258861.68</v>
      </c>
    </row>
    <row r="72" spans="1:3" ht="20.45" customHeight="1">
      <c r="A72" s="9" t="s">
        <v>131</v>
      </c>
      <c r="B72" s="10" t="s">
        <v>132</v>
      </c>
      <c r="C72" s="42">
        <f t="shared" ref="C72:C73" si="3">C73</f>
        <v>266</v>
      </c>
    </row>
    <row r="73" spans="1:3" ht="20.100000000000001" customHeight="1">
      <c r="A73" s="24" t="s">
        <v>133</v>
      </c>
      <c r="B73" s="10" t="s">
        <v>134</v>
      </c>
      <c r="C73" s="42">
        <f t="shared" si="3"/>
        <v>266</v>
      </c>
    </row>
    <row r="74" spans="1:3" ht="19.5" customHeight="1">
      <c r="A74" s="25" t="s">
        <v>135</v>
      </c>
      <c r="B74" s="10" t="s">
        <v>136</v>
      </c>
      <c r="C74" s="11">
        <v>266</v>
      </c>
    </row>
    <row r="75" spans="1:3" s="8" customFormat="1" ht="27.75" customHeight="1">
      <c r="A75" s="5" t="s">
        <v>137</v>
      </c>
      <c r="B75" s="6" t="s">
        <v>138</v>
      </c>
      <c r="C75" s="7">
        <f>C76+C81</f>
        <v>-468333.32999999996</v>
      </c>
    </row>
    <row r="76" spans="1:3" ht="58.5" customHeight="1">
      <c r="A76" s="23" t="s">
        <v>139</v>
      </c>
      <c r="B76" s="10" t="s">
        <v>140</v>
      </c>
      <c r="C76" s="11">
        <f>C77+C79</f>
        <v>-718333.33</v>
      </c>
    </row>
    <row r="77" spans="1:3" ht="56.45" customHeight="1">
      <c r="A77" s="24" t="s">
        <v>141</v>
      </c>
      <c r="B77" s="10" t="s">
        <v>142</v>
      </c>
      <c r="C77" s="11">
        <f>C78</f>
        <v>-718333.33</v>
      </c>
    </row>
    <row r="78" spans="1:3" ht="56.45" customHeight="1">
      <c r="A78" s="12" t="s">
        <v>143</v>
      </c>
      <c r="B78" s="10" t="s">
        <v>144</v>
      </c>
      <c r="C78" s="19">
        <v>-718333.33</v>
      </c>
    </row>
    <row r="79" spans="1:3" ht="70.7" hidden="1" customHeight="1">
      <c r="A79" s="31" t="s">
        <v>145</v>
      </c>
      <c r="B79" s="35" t="s">
        <v>146</v>
      </c>
      <c r="C79" s="19">
        <f>C80</f>
        <v>0</v>
      </c>
    </row>
    <row r="80" spans="1:3" ht="67.5" hidden="1" customHeight="1">
      <c r="A80" s="12" t="s">
        <v>147</v>
      </c>
      <c r="B80" s="10" t="s">
        <v>148</v>
      </c>
      <c r="C80" s="11"/>
    </row>
    <row r="81" spans="1:3" ht="31.5" customHeight="1">
      <c r="A81" s="23" t="s">
        <v>149</v>
      </c>
      <c r="B81" s="10" t="s">
        <v>150</v>
      </c>
      <c r="C81" s="11">
        <f>C82+C84</f>
        <v>250000</v>
      </c>
    </row>
    <row r="82" spans="1:3" ht="31.5" customHeight="1">
      <c r="A82" s="43" t="s">
        <v>151</v>
      </c>
      <c r="B82" s="10" t="s">
        <v>152</v>
      </c>
      <c r="C82" s="11">
        <f>C83</f>
        <v>250000</v>
      </c>
    </row>
    <row r="83" spans="1:3" ht="40.5" customHeight="1">
      <c r="A83" s="25" t="s">
        <v>153</v>
      </c>
      <c r="B83" s="10" t="s">
        <v>154</v>
      </c>
      <c r="C83" s="11">
        <v>250000</v>
      </c>
    </row>
    <row r="84" spans="1:3" ht="40.5" hidden="1" customHeight="1">
      <c r="A84" s="24" t="s">
        <v>155</v>
      </c>
      <c r="B84" s="10" t="s">
        <v>156</v>
      </c>
      <c r="C84" s="11">
        <f>C85</f>
        <v>0</v>
      </c>
    </row>
    <row r="85" spans="1:3" ht="40.5" hidden="1" customHeight="1">
      <c r="A85" s="25" t="s">
        <v>157</v>
      </c>
      <c r="B85" s="10" t="s">
        <v>158</v>
      </c>
      <c r="C85" s="11"/>
    </row>
    <row r="86" spans="1:3" ht="20.45" hidden="1" customHeight="1">
      <c r="A86" s="44" t="s">
        <v>159</v>
      </c>
      <c r="B86" s="6" t="s">
        <v>160</v>
      </c>
      <c r="C86" s="7">
        <f t="shared" ref="C86:C87" si="4">C87</f>
        <v>0</v>
      </c>
    </row>
    <row r="87" spans="1:3" ht="28.5" hidden="1" customHeight="1">
      <c r="A87" s="24" t="s">
        <v>161</v>
      </c>
      <c r="B87" s="10" t="s">
        <v>162</v>
      </c>
      <c r="C87" s="11">
        <f t="shared" si="4"/>
        <v>0</v>
      </c>
    </row>
    <row r="88" spans="1:3" ht="32.85" hidden="1" customHeight="1">
      <c r="A88" s="25" t="s">
        <v>163</v>
      </c>
      <c r="B88" s="10" t="s">
        <v>164</v>
      </c>
      <c r="C88" s="11"/>
    </row>
    <row r="89" spans="1:3" s="8" customFormat="1" ht="16.7" customHeight="1">
      <c r="A89" s="5" t="s">
        <v>165</v>
      </c>
      <c r="B89" s="6" t="s">
        <v>166</v>
      </c>
      <c r="C89" s="7">
        <f>C90+C99</f>
        <v>4134600</v>
      </c>
    </row>
    <row r="90" spans="1:3" s="8" customFormat="1" ht="31.5" hidden="1" customHeight="1">
      <c r="A90" s="45" t="s">
        <v>167</v>
      </c>
      <c r="B90" s="10" t="s">
        <v>168</v>
      </c>
      <c r="C90" s="19">
        <f>C91+C93+C95+C97</f>
        <v>0</v>
      </c>
    </row>
    <row r="91" spans="1:3" s="8" customFormat="1" ht="45.4" hidden="1" customHeight="1">
      <c r="A91" s="31" t="s">
        <v>169</v>
      </c>
      <c r="B91" s="10" t="s">
        <v>170</v>
      </c>
      <c r="C91" s="19">
        <f>C92</f>
        <v>0</v>
      </c>
    </row>
    <row r="92" spans="1:3" s="8" customFormat="1" ht="54.2" hidden="1" customHeight="1">
      <c r="A92" s="46" t="s">
        <v>171</v>
      </c>
      <c r="B92" s="10" t="s">
        <v>172</v>
      </c>
      <c r="C92" s="19">
        <v>0</v>
      </c>
    </row>
    <row r="93" spans="1:3" s="8" customFormat="1" ht="53.45" hidden="1" customHeight="1">
      <c r="A93" s="31" t="s">
        <v>173</v>
      </c>
      <c r="B93" s="10" t="s">
        <v>174</v>
      </c>
      <c r="C93" s="19">
        <f>C94</f>
        <v>0</v>
      </c>
    </row>
    <row r="94" spans="1:3" s="8" customFormat="1" ht="79.900000000000006" hidden="1" customHeight="1">
      <c r="A94" s="46" t="s">
        <v>175</v>
      </c>
      <c r="B94" s="10" t="s">
        <v>176</v>
      </c>
      <c r="C94" s="19"/>
    </row>
    <row r="95" spans="1:3" s="8" customFormat="1" ht="43.5" hidden="1" customHeight="1">
      <c r="A95" s="31" t="s">
        <v>177</v>
      </c>
      <c r="B95" s="10" t="s">
        <v>178</v>
      </c>
      <c r="C95" s="19">
        <f>C96</f>
        <v>0</v>
      </c>
    </row>
    <row r="96" spans="1:3" s="8" customFormat="1" ht="58.5" hidden="1" customHeight="1">
      <c r="A96" s="32" t="s">
        <v>179</v>
      </c>
      <c r="B96" s="10" t="s">
        <v>180</v>
      </c>
      <c r="C96" s="19">
        <v>0</v>
      </c>
    </row>
    <row r="97" spans="1:3" s="8" customFormat="1" ht="54.2" hidden="1" customHeight="1">
      <c r="A97" s="31" t="s">
        <v>181</v>
      </c>
      <c r="B97" s="10" t="s">
        <v>182</v>
      </c>
      <c r="C97" s="19">
        <f>C98</f>
        <v>0</v>
      </c>
    </row>
    <row r="98" spans="1:3" s="8" customFormat="1" ht="69.95" hidden="1" customHeight="1">
      <c r="A98" s="46" t="s">
        <v>183</v>
      </c>
      <c r="B98" s="10" t="s">
        <v>184</v>
      </c>
      <c r="C98" s="19">
        <v>0</v>
      </c>
    </row>
    <row r="99" spans="1:3" s="8" customFormat="1" ht="17.850000000000001" customHeight="1">
      <c r="A99" s="47" t="s">
        <v>185</v>
      </c>
      <c r="B99" s="10" t="s">
        <v>186</v>
      </c>
      <c r="C99" s="19">
        <f>C100+C103+C105</f>
        <v>4134600</v>
      </c>
    </row>
    <row r="100" spans="1:3" s="8" customFormat="1" ht="53.45" customHeight="1">
      <c r="A100" s="31" t="s">
        <v>187</v>
      </c>
      <c r="B100" s="10" t="s">
        <v>188</v>
      </c>
      <c r="C100" s="19">
        <f>C101+C102</f>
        <v>100000</v>
      </c>
    </row>
    <row r="101" spans="1:3" s="8" customFormat="1" ht="54.2" customHeight="1">
      <c r="A101" s="32" t="s">
        <v>189</v>
      </c>
      <c r="B101" s="10" t="s">
        <v>190</v>
      </c>
      <c r="C101" s="19">
        <v>100000</v>
      </c>
    </row>
    <row r="102" spans="1:3" s="8" customFormat="1" ht="57.75" hidden="1" customHeight="1">
      <c r="A102" s="32" t="s">
        <v>191</v>
      </c>
      <c r="B102" s="10" t="s">
        <v>192</v>
      </c>
      <c r="C102" s="19"/>
    </row>
    <row r="103" spans="1:3" s="8" customFormat="1" ht="16.7" customHeight="1">
      <c r="A103" s="45" t="s">
        <v>193</v>
      </c>
      <c r="B103" s="10" t="s">
        <v>194</v>
      </c>
      <c r="C103" s="19">
        <f>C104</f>
        <v>3500000</v>
      </c>
    </row>
    <row r="104" spans="1:3" s="8" customFormat="1" ht="67.150000000000006" customHeight="1">
      <c r="A104" s="48" t="s">
        <v>195</v>
      </c>
      <c r="B104" s="10" t="s">
        <v>196</v>
      </c>
      <c r="C104" s="19">
        <v>3500000</v>
      </c>
    </row>
    <row r="105" spans="1:3" s="8" customFormat="1" ht="67.150000000000006" customHeight="1">
      <c r="A105" s="49" t="s">
        <v>197</v>
      </c>
      <c r="B105" s="10" t="s">
        <v>198</v>
      </c>
      <c r="C105" s="19">
        <v>534600</v>
      </c>
    </row>
    <row r="106" spans="1:3" ht="17.25" customHeight="1">
      <c r="A106" s="20" t="s">
        <v>199</v>
      </c>
      <c r="B106" s="21" t="s">
        <v>200</v>
      </c>
      <c r="C106" s="22">
        <f>C107+C109</f>
        <v>-1424.0800000000017</v>
      </c>
    </row>
    <row r="107" spans="1:3" ht="15" customHeight="1">
      <c r="A107" s="23" t="s">
        <v>201</v>
      </c>
      <c r="B107" s="10" t="s">
        <v>202</v>
      </c>
      <c r="C107" s="11">
        <f t="shared" ref="C107" si="5">SUM(C108)</f>
        <v>71575.92</v>
      </c>
    </row>
    <row r="108" spans="1:3" ht="15.75" customHeight="1">
      <c r="A108" s="25" t="s">
        <v>203</v>
      </c>
      <c r="B108" s="10" t="s">
        <v>204</v>
      </c>
      <c r="C108" s="11">
        <v>71575.92</v>
      </c>
    </row>
    <row r="109" spans="1:3" ht="15.75" customHeight="1">
      <c r="A109" s="31" t="s">
        <v>205</v>
      </c>
      <c r="B109" s="10" t="s">
        <v>206</v>
      </c>
      <c r="C109" s="11">
        <f>C110</f>
        <v>-73000</v>
      </c>
    </row>
    <row r="110" spans="1:3" ht="16.350000000000001" customHeight="1">
      <c r="A110" s="50" t="s">
        <v>207</v>
      </c>
      <c r="B110" s="51" t="s">
        <v>208</v>
      </c>
      <c r="C110" s="11">
        <v>-73000</v>
      </c>
    </row>
    <row r="111" spans="1:3" ht="18" customHeight="1">
      <c r="A111" s="44" t="s">
        <v>209</v>
      </c>
      <c r="B111" s="6" t="s">
        <v>210</v>
      </c>
      <c r="C111" s="7">
        <f>C112+C192+C199</f>
        <v>1181669596.9100001</v>
      </c>
    </row>
    <row r="112" spans="1:3" s="8" customFormat="1" ht="33" customHeight="1">
      <c r="A112" s="5" t="s">
        <v>211</v>
      </c>
      <c r="B112" s="6" t="s">
        <v>212</v>
      </c>
      <c r="C112" s="7">
        <f>C113+C119+C153+C177</f>
        <v>1181892831.3200002</v>
      </c>
    </row>
    <row r="113" spans="1:3" ht="29.25" customHeight="1">
      <c r="A113" s="5" t="s">
        <v>213</v>
      </c>
      <c r="B113" s="6" t="s">
        <v>214</v>
      </c>
      <c r="C113" s="7">
        <f>C114</f>
        <v>192164900</v>
      </c>
    </row>
    <row r="114" spans="1:3" ht="20.45" customHeight="1">
      <c r="A114" s="52" t="s">
        <v>215</v>
      </c>
      <c r="B114" s="53" t="s">
        <v>216</v>
      </c>
      <c r="C114" s="11">
        <f>C115+C117</f>
        <v>192164900</v>
      </c>
    </row>
    <row r="115" spans="1:3" ht="17.25" customHeight="1">
      <c r="A115" s="54" t="s">
        <v>217</v>
      </c>
      <c r="B115" s="53" t="s">
        <v>218</v>
      </c>
      <c r="C115" s="11">
        <f>C116</f>
        <v>120849900</v>
      </c>
    </row>
    <row r="116" spans="1:3" ht="30" customHeight="1">
      <c r="A116" s="55" t="s">
        <v>219</v>
      </c>
      <c r="B116" s="56" t="s">
        <v>220</v>
      </c>
      <c r="C116" s="11">
        <v>120849900</v>
      </c>
    </row>
    <row r="117" spans="1:3" ht="26.25" customHeight="1">
      <c r="A117" s="26" t="s">
        <v>221</v>
      </c>
      <c r="B117" s="53" t="s">
        <v>222</v>
      </c>
      <c r="C117" s="11">
        <f>C118</f>
        <v>71315000</v>
      </c>
    </row>
    <row r="118" spans="1:3" ht="30" customHeight="1">
      <c r="A118" s="25" t="s">
        <v>223</v>
      </c>
      <c r="B118" s="53" t="s">
        <v>224</v>
      </c>
      <c r="C118" s="11">
        <v>71315000</v>
      </c>
    </row>
    <row r="119" spans="1:3" ht="38.450000000000003" customHeight="1">
      <c r="A119" s="44" t="s">
        <v>225</v>
      </c>
      <c r="B119" s="53" t="s">
        <v>226</v>
      </c>
      <c r="C119" s="7">
        <f>C120+C122+C125+C127+C129+C131+C133</f>
        <v>292690798.09000003</v>
      </c>
    </row>
    <row r="120" spans="1:3" ht="32.1" customHeight="1">
      <c r="A120" s="9" t="s">
        <v>227</v>
      </c>
      <c r="B120" s="53" t="s">
        <v>228</v>
      </c>
      <c r="C120" s="11">
        <f>C121</f>
        <v>192968100</v>
      </c>
    </row>
    <row r="121" spans="1:3" ht="31.35" customHeight="1">
      <c r="A121" s="25" t="s">
        <v>229</v>
      </c>
      <c r="B121" s="53" t="s">
        <v>230</v>
      </c>
      <c r="C121" s="57">
        <f>C124</f>
        <v>192968100</v>
      </c>
    </row>
    <row r="122" spans="1:3" ht="41.65" hidden="1" customHeight="1">
      <c r="A122" s="9" t="s">
        <v>231</v>
      </c>
      <c r="B122" s="53" t="s">
        <v>232</v>
      </c>
      <c r="C122" s="11">
        <f>C123</f>
        <v>0</v>
      </c>
    </row>
    <row r="123" spans="1:3" ht="45.4" hidden="1" customHeight="1">
      <c r="A123" s="25" t="s">
        <v>233</v>
      </c>
      <c r="B123" s="53" t="s">
        <v>234</v>
      </c>
      <c r="C123" s="11">
        <v>0</v>
      </c>
    </row>
    <row r="124" spans="1:3" ht="45.4" customHeight="1">
      <c r="A124" s="58" t="s">
        <v>235</v>
      </c>
      <c r="B124" s="59" t="s">
        <v>236</v>
      </c>
      <c r="C124" s="11">
        <v>192968100</v>
      </c>
    </row>
    <row r="125" spans="1:3" ht="45.4" customHeight="1">
      <c r="A125" s="43" t="s">
        <v>237</v>
      </c>
      <c r="B125" s="53" t="s">
        <v>238</v>
      </c>
      <c r="C125" s="11">
        <f>C126</f>
        <v>10248700</v>
      </c>
    </row>
    <row r="126" spans="1:3" ht="45.4" customHeight="1">
      <c r="A126" s="60" t="s">
        <v>239</v>
      </c>
      <c r="B126" s="56" t="s">
        <v>240</v>
      </c>
      <c r="C126" s="11">
        <v>10248700</v>
      </c>
    </row>
    <row r="127" spans="1:3" ht="35.65" customHeight="1">
      <c r="A127" s="60" t="s">
        <v>241</v>
      </c>
      <c r="B127" s="56" t="s">
        <v>242</v>
      </c>
      <c r="C127" s="11">
        <f>C128</f>
        <v>1349986.18</v>
      </c>
    </row>
    <row r="128" spans="1:3" ht="31.35" customHeight="1">
      <c r="A128" s="60" t="s">
        <v>243</v>
      </c>
      <c r="B128" s="56" t="s">
        <v>244</v>
      </c>
      <c r="C128" s="11">
        <v>1349986.18</v>
      </c>
    </row>
    <row r="129" spans="1:3" ht="15" hidden="1" customHeight="1">
      <c r="A129" s="61" t="s">
        <v>245</v>
      </c>
      <c r="B129" s="56" t="s">
        <v>246</v>
      </c>
      <c r="C129" s="11">
        <f>C130</f>
        <v>0</v>
      </c>
    </row>
    <row r="130" spans="1:3" ht="20.65" hidden="1" customHeight="1">
      <c r="A130" s="60" t="s">
        <v>247</v>
      </c>
      <c r="B130" s="56" t="s">
        <v>248</v>
      </c>
      <c r="C130" s="11">
        <v>0</v>
      </c>
    </row>
    <row r="131" spans="1:3" ht="32.1" customHeight="1">
      <c r="A131" s="62" t="s">
        <v>249</v>
      </c>
      <c r="B131" s="56" t="s">
        <v>250</v>
      </c>
      <c r="C131" s="11">
        <f>C132</f>
        <v>64773600</v>
      </c>
    </row>
    <row r="132" spans="1:3" ht="31.35" customHeight="1">
      <c r="A132" s="63" t="s">
        <v>251</v>
      </c>
      <c r="B132" s="56" t="s">
        <v>252</v>
      </c>
      <c r="C132" s="11">
        <v>64773600</v>
      </c>
    </row>
    <row r="133" spans="1:3" ht="20.45" customHeight="1">
      <c r="A133" s="64" t="s">
        <v>253</v>
      </c>
      <c r="B133" s="56" t="s">
        <v>254</v>
      </c>
      <c r="C133" s="11">
        <f>C134</f>
        <v>23350411.91</v>
      </c>
    </row>
    <row r="134" spans="1:3" ht="18" customHeight="1">
      <c r="A134" s="65" t="s">
        <v>255</v>
      </c>
      <c r="B134" s="56" t="s">
        <v>256</v>
      </c>
      <c r="C134" s="11">
        <f>C135+C136+C137+C138+C139+C140+C141+C142+C143+C144+C145+C146+C147+C148+C149+C150+C151+C152</f>
        <v>23350411.91</v>
      </c>
    </row>
    <row r="135" spans="1:3" s="67" customFormat="1" ht="56.45" customHeight="1">
      <c r="A135" s="66" t="s">
        <v>257</v>
      </c>
      <c r="B135" s="59" t="s">
        <v>236</v>
      </c>
      <c r="C135" s="57">
        <v>1006700</v>
      </c>
    </row>
    <row r="136" spans="1:3" s="67" customFormat="1" ht="27.2" customHeight="1">
      <c r="A136" s="68" t="s">
        <v>258</v>
      </c>
      <c r="B136" s="59" t="s">
        <v>236</v>
      </c>
      <c r="C136" s="57">
        <v>4800100</v>
      </c>
    </row>
    <row r="137" spans="1:3" s="67" customFormat="1" ht="46.5" hidden="1" customHeight="1">
      <c r="A137" s="68" t="s">
        <v>259</v>
      </c>
      <c r="B137" s="59" t="s">
        <v>236</v>
      </c>
      <c r="C137" s="57">
        <v>0</v>
      </c>
    </row>
    <row r="138" spans="1:3" s="67" customFormat="1" ht="44.25" hidden="1" customHeight="1">
      <c r="A138" s="68" t="s">
        <v>260</v>
      </c>
      <c r="B138" s="59" t="s">
        <v>236</v>
      </c>
      <c r="C138" s="57">
        <v>0</v>
      </c>
    </row>
    <row r="139" spans="1:3" s="67" customFormat="1" ht="39.200000000000003" hidden="1" customHeight="1">
      <c r="A139" s="68" t="s">
        <v>261</v>
      </c>
      <c r="B139" s="59" t="s">
        <v>236</v>
      </c>
      <c r="C139" s="57"/>
    </row>
    <row r="140" spans="1:3" s="67" customFormat="1" ht="44.25" customHeight="1">
      <c r="A140" s="66" t="s">
        <v>262</v>
      </c>
      <c r="B140" s="59" t="s">
        <v>236</v>
      </c>
      <c r="C140" s="57">
        <v>6328800</v>
      </c>
    </row>
    <row r="141" spans="1:3" s="67" customFormat="1" ht="40.700000000000003" hidden="1" customHeight="1">
      <c r="A141" s="66" t="s">
        <v>263</v>
      </c>
      <c r="B141" s="59" t="s">
        <v>236</v>
      </c>
      <c r="C141" s="57">
        <v>0</v>
      </c>
    </row>
    <row r="142" spans="1:3" s="67" customFormat="1" ht="44.25" customHeight="1">
      <c r="A142" s="69" t="s">
        <v>264</v>
      </c>
      <c r="B142" s="59" t="s">
        <v>236</v>
      </c>
      <c r="C142" s="57">
        <v>87260</v>
      </c>
    </row>
    <row r="143" spans="1:3" s="67" customFormat="1" ht="42.75" hidden="1" customHeight="1">
      <c r="A143" s="66" t="s">
        <v>265</v>
      </c>
      <c r="B143" s="59" t="s">
        <v>236</v>
      </c>
      <c r="C143" s="57"/>
    </row>
    <row r="144" spans="1:3" s="67" customFormat="1" ht="33.75" hidden="1" customHeight="1">
      <c r="A144" s="66" t="s">
        <v>266</v>
      </c>
      <c r="B144" s="59" t="s">
        <v>236</v>
      </c>
      <c r="C144" s="57"/>
    </row>
    <row r="145" spans="1:3" s="67" customFormat="1" ht="47.1" hidden="1" customHeight="1">
      <c r="A145" s="70" t="s">
        <v>267</v>
      </c>
      <c r="B145" s="59" t="s">
        <v>236</v>
      </c>
      <c r="C145" s="57"/>
    </row>
    <row r="146" spans="1:3" s="67" customFormat="1" ht="41.65" customHeight="1">
      <c r="A146" s="71" t="s">
        <v>268</v>
      </c>
      <c r="B146" s="72" t="s">
        <v>236</v>
      </c>
      <c r="C146" s="57">
        <v>1341300</v>
      </c>
    </row>
    <row r="147" spans="1:3" s="67" customFormat="1" ht="39.200000000000003" hidden="1" customHeight="1">
      <c r="A147" s="71" t="s">
        <v>269</v>
      </c>
      <c r="B147" s="72" t="s">
        <v>236</v>
      </c>
      <c r="C147" s="57"/>
    </row>
    <row r="148" spans="1:3" s="67" customFormat="1" ht="45.4" customHeight="1">
      <c r="A148" s="73" t="s">
        <v>270</v>
      </c>
      <c r="B148" s="72" t="s">
        <v>236</v>
      </c>
      <c r="C148" s="57">
        <v>292528</v>
      </c>
    </row>
    <row r="149" spans="1:3" s="67" customFormat="1" ht="32.85" hidden="1" customHeight="1">
      <c r="A149" s="70" t="s">
        <v>271</v>
      </c>
      <c r="B149" s="59" t="s">
        <v>236</v>
      </c>
      <c r="C149" s="57">
        <v>0</v>
      </c>
    </row>
    <row r="150" spans="1:3" s="67" customFormat="1" ht="31.35" hidden="1" customHeight="1">
      <c r="A150" s="74" t="s">
        <v>272</v>
      </c>
      <c r="B150" s="72" t="s">
        <v>236</v>
      </c>
      <c r="C150" s="57">
        <v>0</v>
      </c>
    </row>
    <row r="151" spans="1:3" s="67" customFormat="1" ht="41.45" hidden="1" customHeight="1">
      <c r="A151" s="75" t="s">
        <v>273</v>
      </c>
      <c r="B151" s="72" t="s">
        <v>236</v>
      </c>
      <c r="C151" s="57">
        <v>0</v>
      </c>
    </row>
    <row r="152" spans="1:3" s="67" customFormat="1" ht="31.35" customHeight="1">
      <c r="A152" s="70" t="s">
        <v>274</v>
      </c>
      <c r="B152" s="72" t="s">
        <v>236</v>
      </c>
      <c r="C152" s="57">
        <v>9493723.9100000001</v>
      </c>
    </row>
    <row r="153" spans="1:3" s="8" customFormat="1" ht="31.15" customHeight="1">
      <c r="A153" s="15" t="s">
        <v>275</v>
      </c>
      <c r="B153" s="76" t="s">
        <v>276</v>
      </c>
      <c r="C153" s="7">
        <f>C154+C156+C169+C171+C173</f>
        <v>636284700</v>
      </c>
    </row>
    <row r="154" spans="1:3" ht="31.15" hidden="1" customHeight="1">
      <c r="A154" s="23" t="s">
        <v>277</v>
      </c>
      <c r="B154" s="10" t="s">
        <v>278</v>
      </c>
      <c r="C154" s="11">
        <f>C155</f>
        <v>0</v>
      </c>
    </row>
    <row r="155" spans="1:3" ht="43.5" hidden="1" customHeight="1">
      <c r="A155" s="24" t="s">
        <v>279</v>
      </c>
      <c r="B155" s="10" t="s">
        <v>280</v>
      </c>
      <c r="C155" s="11"/>
    </row>
    <row r="156" spans="1:3" ht="31.5" customHeight="1">
      <c r="A156" s="77" t="s">
        <v>281</v>
      </c>
      <c r="B156" s="53" t="s">
        <v>282</v>
      </c>
      <c r="C156" s="11">
        <f>C157</f>
        <v>165546200</v>
      </c>
    </row>
    <row r="157" spans="1:3" ht="32.25" customHeight="1">
      <c r="A157" s="78" t="s">
        <v>283</v>
      </c>
      <c r="B157" s="53" t="s">
        <v>284</v>
      </c>
      <c r="C157" s="11">
        <f>C158+C159+C160+C161+C162+C163+C164+C165+C166+C167+C168</f>
        <v>165546200</v>
      </c>
    </row>
    <row r="158" spans="1:3" ht="43.5" customHeight="1">
      <c r="A158" s="68" t="s">
        <v>285</v>
      </c>
      <c r="B158" s="59" t="s">
        <v>236</v>
      </c>
      <c r="C158" s="11">
        <v>158786000</v>
      </c>
    </row>
    <row r="159" spans="1:3" s="67" customFormat="1" ht="46.35" hidden="1" customHeight="1">
      <c r="A159" s="68" t="s">
        <v>286</v>
      </c>
      <c r="B159" s="59" t="s">
        <v>236</v>
      </c>
      <c r="C159" s="57">
        <v>0</v>
      </c>
    </row>
    <row r="160" spans="1:3" s="67" customFormat="1" ht="30" hidden="1" customHeight="1">
      <c r="A160" s="68" t="s">
        <v>287</v>
      </c>
      <c r="B160" s="59" t="s">
        <v>236</v>
      </c>
      <c r="C160" s="57">
        <v>0</v>
      </c>
    </row>
    <row r="161" spans="1:3" s="67" customFormat="1" ht="52.7" hidden="1" customHeight="1">
      <c r="A161" s="68" t="s">
        <v>288</v>
      </c>
      <c r="B161" s="59" t="s">
        <v>236</v>
      </c>
      <c r="C161" s="57">
        <v>0</v>
      </c>
    </row>
    <row r="162" spans="1:3" s="67" customFormat="1" ht="39" hidden="1" customHeight="1">
      <c r="A162" s="68" t="s">
        <v>289</v>
      </c>
      <c r="B162" s="59" t="s">
        <v>236</v>
      </c>
      <c r="C162" s="57">
        <v>0</v>
      </c>
    </row>
    <row r="163" spans="1:3" s="67" customFormat="1" ht="45.4" hidden="1" customHeight="1">
      <c r="A163" s="68" t="s">
        <v>290</v>
      </c>
      <c r="B163" s="59" t="s">
        <v>236</v>
      </c>
      <c r="C163" s="57"/>
    </row>
    <row r="164" spans="1:3" s="67" customFormat="1" ht="39.200000000000003" customHeight="1">
      <c r="A164" s="68" t="s">
        <v>291</v>
      </c>
      <c r="B164" s="59" t="s">
        <v>236</v>
      </c>
      <c r="C164" s="57">
        <v>5404200</v>
      </c>
    </row>
    <row r="165" spans="1:3" s="67" customFormat="1" ht="53.45" customHeight="1">
      <c r="A165" s="68" t="s">
        <v>292</v>
      </c>
      <c r="B165" s="59" t="s">
        <v>236</v>
      </c>
      <c r="C165" s="57">
        <v>1314700</v>
      </c>
    </row>
    <row r="166" spans="1:3" s="67" customFormat="1" ht="74.849999999999994" customHeight="1">
      <c r="A166" s="66" t="s">
        <v>293</v>
      </c>
      <c r="B166" s="59" t="s">
        <v>236</v>
      </c>
      <c r="C166" s="57">
        <v>700</v>
      </c>
    </row>
    <row r="167" spans="1:3" s="67" customFormat="1" ht="31.15" hidden="1" customHeight="1">
      <c r="A167" s="66" t="s">
        <v>294</v>
      </c>
      <c r="B167" s="59" t="s">
        <v>236</v>
      </c>
      <c r="C167" s="57"/>
    </row>
    <row r="168" spans="1:3" s="67" customFormat="1" ht="37.5" customHeight="1">
      <c r="A168" s="66" t="s">
        <v>295</v>
      </c>
      <c r="B168" s="59" t="s">
        <v>236</v>
      </c>
      <c r="C168" s="57">
        <v>40600</v>
      </c>
    </row>
    <row r="169" spans="1:3" s="67" customFormat="1" ht="41.25" customHeight="1">
      <c r="A169" s="79" t="s">
        <v>296</v>
      </c>
      <c r="B169" s="56" t="s">
        <v>297</v>
      </c>
      <c r="C169" s="11">
        <f>C170</f>
        <v>1100</v>
      </c>
    </row>
    <row r="170" spans="1:3" s="67" customFormat="1" ht="44.25" customHeight="1">
      <c r="A170" s="80" t="s">
        <v>298</v>
      </c>
      <c r="B170" s="56" t="s">
        <v>299</v>
      </c>
      <c r="C170" s="11">
        <v>1100</v>
      </c>
    </row>
    <row r="171" spans="1:3" s="67" customFormat="1" ht="14.25" customHeight="1">
      <c r="A171" s="81" t="s">
        <v>300</v>
      </c>
      <c r="B171" s="56" t="s">
        <v>301</v>
      </c>
      <c r="C171" s="11">
        <f>C172</f>
        <v>4252400</v>
      </c>
    </row>
    <row r="172" spans="1:3" s="67" customFormat="1" ht="27.2" customHeight="1">
      <c r="A172" s="82" t="s">
        <v>302</v>
      </c>
      <c r="B172" s="56" t="s">
        <v>303</v>
      </c>
      <c r="C172" s="57">
        <v>4252400</v>
      </c>
    </row>
    <row r="173" spans="1:3" ht="15.75" customHeight="1">
      <c r="A173" s="83" t="s">
        <v>304</v>
      </c>
      <c r="B173" s="56" t="s">
        <v>305</v>
      </c>
      <c r="C173" s="11">
        <f>C174</f>
        <v>466485000</v>
      </c>
    </row>
    <row r="174" spans="1:3" ht="16.7" customHeight="1">
      <c r="A174" s="65" t="s">
        <v>306</v>
      </c>
      <c r="B174" s="56" t="s">
        <v>307</v>
      </c>
      <c r="C174" s="11">
        <f>C175+C176</f>
        <v>466485000</v>
      </c>
    </row>
    <row r="175" spans="1:3" s="67" customFormat="1" ht="44.25" customHeight="1">
      <c r="A175" s="66" t="s">
        <v>308</v>
      </c>
      <c r="B175" s="59" t="s">
        <v>236</v>
      </c>
      <c r="C175" s="57">
        <v>82543900</v>
      </c>
    </row>
    <row r="176" spans="1:3" s="67" customFormat="1" ht="71.25" customHeight="1">
      <c r="A176" s="66" t="s">
        <v>309</v>
      </c>
      <c r="B176" s="59" t="s">
        <v>236</v>
      </c>
      <c r="C176" s="57">
        <v>383941100</v>
      </c>
    </row>
    <row r="177" spans="1:3" ht="18" customHeight="1">
      <c r="A177" s="5" t="s">
        <v>310</v>
      </c>
      <c r="B177" s="76" t="s">
        <v>311</v>
      </c>
      <c r="C177" s="7">
        <f>C178+C180+C182+C184+C186</f>
        <v>60752433.230000004</v>
      </c>
    </row>
    <row r="178" spans="1:3" ht="43.5" customHeight="1">
      <c r="A178" s="84" t="s">
        <v>312</v>
      </c>
      <c r="B178" s="53" t="s">
        <v>313</v>
      </c>
      <c r="C178" s="11">
        <f>C179</f>
        <v>4053769</v>
      </c>
    </row>
    <row r="179" spans="1:3" ht="45.4" customHeight="1">
      <c r="A179" s="78" t="s">
        <v>314</v>
      </c>
      <c r="B179" s="53" t="s">
        <v>315</v>
      </c>
      <c r="C179" s="11">
        <v>4053769</v>
      </c>
    </row>
    <row r="180" spans="1:3" ht="45.4" customHeight="1">
      <c r="A180" s="85" t="s">
        <v>316</v>
      </c>
      <c r="B180" s="86" t="s">
        <v>317</v>
      </c>
      <c r="C180" s="11">
        <f>C181</f>
        <v>1171800</v>
      </c>
    </row>
    <row r="181" spans="1:3" ht="45.4" customHeight="1">
      <c r="A181" s="87" t="s">
        <v>318</v>
      </c>
      <c r="B181" s="88" t="s">
        <v>319</v>
      </c>
      <c r="C181" s="11">
        <v>1171800</v>
      </c>
    </row>
    <row r="182" spans="1:3" ht="45.4" customHeight="1">
      <c r="A182" s="89" t="s">
        <v>320</v>
      </c>
      <c r="B182" s="56" t="s">
        <v>321</v>
      </c>
      <c r="C182" s="11">
        <f>C183</f>
        <v>3029400</v>
      </c>
    </row>
    <row r="183" spans="1:3" ht="45.4" customHeight="1">
      <c r="A183" s="90" t="s">
        <v>322</v>
      </c>
      <c r="B183" s="56" t="s">
        <v>323</v>
      </c>
      <c r="C183" s="11">
        <v>3029400</v>
      </c>
    </row>
    <row r="184" spans="1:3" ht="45.4" customHeight="1">
      <c r="A184" s="52" t="s">
        <v>324</v>
      </c>
      <c r="B184" s="53" t="s">
        <v>325</v>
      </c>
      <c r="C184" s="11">
        <f>C185</f>
        <v>44278200</v>
      </c>
    </row>
    <row r="185" spans="1:3" ht="46.35" customHeight="1">
      <c r="A185" s="91" t="s">
        <v>326</v>
      </c>
      <c r="B185" s="53" t="s">
        <v>327</v>
      </c>
      <c r="C185" s="11">
        <v>44278200</v>
      </c>
    </row>
    <row r="186" spans="1:3" ht="17.25" customHeight="1">
      <c r="A186" s="92" t="s">
        <v>328</v>
      </c>
      <c r="B186" s="53" t="s">
        <v>329</v>
      </c>
      <c r="C186" s="11">
        <f>C187</f>
        <v>8219264.2300000004</v>
      </c>
    </row>
    <row r="187" spans="1:3" ht="29.25" customHeight="1">
      <c r="A187" s="93" t="s">
        <v>330</v>
      </c>
      <c r="B187" s="53" t="s">
        <v>331</v>
      </c>
      <c r="C187" s="11">
        <f>C190+C191</f>
        <v>8219264.2300000004</v>
      </c>
    </row>
    <row r="188" spans="1:3" ht="63.4" hidden="1" customHeight="1">
      <c r="A188" s="94" t="s">
        <v>332</v>
      </c>
      <c r="B188" s="72" t="s">
        <v>236</v>
      </c>
      <c r="C188" s="57"/>
    </row>
    <row r="189" spans="1:3" ht="30.6" hidden="1" customHeight="1">
      <c r="A189" s="95" t="s">
        <v>333</v>
      </c>
      <c r="B189" s="72" t="s">
        <v>236</v>
      </c>
      <c r="C189" s="57"/>
    </row>
    <row r="190" spans="1:3" ht="30.6" customHeight="1">
      <c r="A190" s="94" t="s">
        <v>330</v>
      </c>
      <c r="B190" s="72" t="s">
        <v>236</v>
      </c>
      <c r="C190" s="11">
        <v>7196764.2300000004</v>
      </c>
    </row>
    <row r="191" spans="1:3" ht="30.6" customHeight="1">
      <c r="A191" s="95" t="s">
        <v>334</v>
      </c>
      <c r="B191" s="72" t="s">
        <v>236</v>
      </c>
      <c r="C191" s="57">
        <v>1022500</v>
      </c>
    </row>
    <row r="192" spans="1:3" ht="15.75" customHeight="1">
      <c r="A192" s="5" t="s">
        <v>335</v>
      </c>
      <c r="B192" s="6" t="s">
        <v>336</v>
      </c>
      <c r="C192" s="96">
        <f>C193</f>
        <v>6000</v>
      </c>
    </row>
    <row r="193" spans="1:3" ht="19.5" customHeight="1">
      <c r="A193" s="23" t="s">
        <v>337</v>
      </c>
      <c r="B193" s="10" t="s">
        <v>338</v>
      </c>
      <c r="C193" s="42">
        <f>C194+C196</f>
        <v>6000</v>
      </c>
    </row>
    <row r="194" spans="1:3" s="67" customFormat="1" ht="34.700000000000003" customHeight="1">
      <c r="A194" s="97" t="s">
        <v>339</v>
      </c>
      <c r="B194" s="10" t="s">
        <v>340</v>
      </c>
      <c r="C194" s="98">
        <v>6000</v>
      </c>
    </row>
    <row r="195" spans="1:3" s="67" customFormat="1" ht="17.25" hidden="1" customHeight="1">
      <c r="A195" s="99" t="s">
        <v>341</v>
      </c>
      <c r="B195" s="72" t="s">
        <v>236</v>
      </c>
      <c r="C195" s="98"/>
    </row>
    <row r="196" spans="1:3" ht="21" hidden="1" customHeight="1">
      <c r="A196" s="97" t="s">
        <v>337</v>
      </c>
      <c r="B196" s="10" t="s">
        <v>342</v>
      </c>
      <c r="C196" s="96">
        <f>C197+C198</f>
        <v>0</v>
      </c>
    </row>
    <row r="197" spans="1:3" ht="27.4" hidden="1" customHeight="1">
      <c r="A197" s="100" t="s">
        <v>343</v>
      </c>
      <c r="B197" s="72" t="s">
        <v>236</v>
      </c>
      <c r="C197" s="42"/>
    </row>
    <row r="198" spans="1:3" ht="28.5" hidden="1" customHeight="1">
      <c r="A198" s="100" t="s">
        <v>344</v>
      </c>
      <c r="B198" s="72" t="s">
        <v>236</v>
      </c>
      <c r="C198" s="42"/>
    </row>
    <row r="199" spans="1:3" s="8" customFormat="1" ht="41.25" customHeight="1">
      <c r="A199" s="101" t="s">
        <v>345</v>
      </c>
      <c r="B199" s="6" t="s">
        <v>346</v>
      </c>
      <c r="C199" s="96">
        <f>C200+C201</f>
        <v>-229234.41</v>
      </c>
    </row>
    <row r="200" spans="1:3" ht="26.45" customHeight="1">
      <c r="A200" s="85" t="s">
        <v>347</v>
      </c>
      <c r="B200" s="10" t="s">
        <v>348</v>
      </c>
      <c r="C200" s="42">
        <v>-228956.26</v>
      </c>
    </row>
    <row r="201" spans="1:3" ht="40.700000000000003" customHeight="1">
      <c r="A201" s="102" t="s">
        <v>349</v>
      </c>
      <c r="B201" s="10" t="s">
        <v>350</v>
      </c>
      <c r="C201" s="42">
        <v>-278.14999999999998</v>
      </c>
    </row>
    <row r="202" spans="1:3" ht="26.45" customHeight="1">
      <c r="A202" s="5" t="s">
        <v>351</v>
      </c>
      <c r="B202" s="6"/>
      <c r="C202" s="103">
        <f>C6+C111</f>
        <v>1351773067.1800001</v>
      </c>
    </row>
  </sheetData>
  <mergeCells count="2">
    <mergeCell ref="B1:C1"/>
    <mergeCell ref="A3:C3"/>
  </mergeCells>
  <hyperlinks>
    <hyperlink ref="A16" r:id="rId1" location="/document/10900200/entry/21062" display="https://internet.garant.ru/ - /document/10900200/entry/21062"/>
  </hyperlinks>
  <pageMargins left="0.19685039370078741" right="0.15748031496062992" top="0.15748031496062992" bottom="0.19685039370078741" header="0.15748031496062992" footer="0.15748031496062992"/>
  <pageSetup paperSize="9" scale="82" fitToHeight="5"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РАЙОН</vt:lpstr>
      <vt:lpstr>РАЙОН!Область_печати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Сухова</dc:creator>
  <cp:lastModifiedBy>Сухова</cp:lastModifiedBy>
  <cp:lastPrinted>2025-05-07T05:30:58Z</cp:lastPrinted>
  <dcterms:created xsi:type="dcterms:W3CDTF">2025-05-07T05:19:23Z</dcterms:created>
  <dcterms:modified xsi:type="dcterms:W3CDTF">2025-05-22T08:19:49Z</dcterms:modified>
</cp:coreProperties>
</file>